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@@@C2S-ATELIER\ATLANTIC\RESIWEB2\@@CHANGES AVRIL 2021\"/>
    </mc:Choice>
  </mc:AlternateContent>
  <xr:revisionPtr revIDLastSave="0" documentId="8_{9C82BBC9-EE30-4DE2-B056-F74594E0892A}" xr6:coauthVersionLast="46" xr6:coauthVersionMax="46" xr10:uidLastSave="{00000000-0000-0000-0000-000000000000}"/>
  <bookViews>
    <workbookView xWindow="-96" yWindow="-96" windowWidth="23232" windowHeight="13992" xr2:uid="{00000000-000D-0000-FFFF-FFFF00000000}"/>
  </bookViews>
  <sheets>
    <sheet name="RATING" sheetId="2" r:id="rId1"/>
    <sheet name="RESULT" sheetId="3" r:id="rId2"/>
  </sheets>
  <definedNames>
    <definedName name="_Toc5003476" localSheetId="0">RATING!$A$1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1" i="2" l="1"/>
  <c r="E381" i="2" s="1"/>
  <c r="D376" i="2"/>
  <c r="E376" i="2" s="1"/>
  <c r="D368" i="2"/>
  <c r="E368" i="2" s="1"/>
  <c r="D372" i="2"/>
  <c r="E372" i="2" s="1"/>
  <c r="D363" i="2"/>
  <c r="E363" i="2" s="1"/>
  <c r="D358" i="2"/>
  <c r="E358" i="2" s="1"/>
  <c r="D354" i="2"/>
  <c r="E354" i="2" s="1"/>
  <c r="D351" i="2"/>
  <c r="E351" i="2" s="1"/>
  <c r="D348" i="2"/>
  <c r="E348" i="2" s="1"/>
  <c r="D343" i="2"/>
  <c r="E343" i="2" s="1"/>
  <c r="D339" i="2"/>
  <c r="E339" i="2" s="1"/>
  <c r="D336" i="2"/>
  <c r="E336" i="2" s="1"/>
  <c r="D332" i="2"/>
  <c r="E332" i="2" s="1"/>
  <c r="D328" i="2"/>
  <c r="E328" i="2" s="1"/>
  <c r="D324" i="2"/>
  <c r="E324" i="2" s="1"/>
  <c r="D319" i="2"/>
  <c r="E319" i="2" s="1"/>
  <c r="D314" i="2"/>
  <c r="E314" i="2" s="1"/>
  <c r="D309" i="2"/>
  <c r="E309" i="2" s="1"/>
  <c r="D304" i="2"/>
  <c r="E304" i="2" s="1"/>
  <c r="D300" i="2"/>
  <c r="E300" i="2" s="1"/>
  <c r="D295" i="2"/>
  <c r="E295" i="2" s="1"/>
  <c r="E264" i="2"/>
  <c r="D289" i="2"/>
  <c r="E289" i="2" s="1"/>
  <c r="D286" i="2"/>
  <c r="E286" i="2" s="1"/>
  <c r="D283" i="2"/>
  <c r="E283" i="2" s="1"/>
  <c r="D279" i="2"/>
  <c r="E279" i="2" s="1"/>
  <c r="D276" i="2"/>
  <c r="E276" i="2" s="1"/>
  <c r="D272" i="2"/>
  <c r="E272" i="2" s="1"/>
  <c r="D268" i="2"/>
  <c r="E268" i="2" s="1"/>
  <c r="D264" i="2"/>
  <c r="D260" i="2"/>
  <c r="E260" i="2" s="1"/>
  <c r="D362" i="2" l="1"/>
  <c r="E362" i="2" s="1"/>
  <c r="D342" i="2"/>
  <c r="E342" i="2" s="1"/>
  <c r="D294" i="2"/>
  <c r="C294" i="2" s="1"/>
  <c r="C16" i="3" s="1"/>
  <c r="D259" i="2"/>
  <c r="C259" i="2" s="1"/>
  <c r="C15" i="3" s="1"/>
  <c r="D255" i="2"/>
  <c r="E255" i="2" s="1"/>
  <c r="D251" i="2"/>
  <c r="E251" i="2" s="1"/>
  <c r="D247" i="2"/>
  <c r="E247" i="2" s="1"/>
  <c r="D243" i="2"/>
  <c r="E243" i="2" s="1"/>
  <c r="D239" i="2"/>
  <c r="E239" i="2" s="1"/>
  <c r="D235" i="2"/>
  <c r="E235" i="2" s="1"/>
  <c r="D231" i="2"/>
  <c r="E231" i="2" s="1"/>
  <c r="D222" i="2"/>
  <c r="E222" i="2" s="1"/>
  <c r="D214" i="2"/>
  <c r="E214" i="2" s="1"/>
  <c r="D202" i="2"/>
  <c r="E202" i="2" s="1"/>
  <c r="D206" i="2"/>
  <c r="E206" i="2" s="1"/>
  <c r="D198" i="2"/>
  <c r="E198" i="2" s="1"/>
  <c r="D227" i="2"/>
  <c r="E227" i="2" s="1"/>
  <c r="D218" i="2"/>
  <c r="E218" i="2" s="1"/>
  <c r="D210" i="2"/>
  <c r="E210" i="2" s="1"/>
  <c r="D190" i="2"/>
  <c r="D185" i="2"/>
  <c r="E185" i="2" s="1"/>
  <c r="D182" i="2"/>
  <c r="E182" i="2" s="1"/>
  <c r="D178" i="2"/>
  <c r="E178" i="2" s="1"/>
  <c r="D173" i="2"/>
  <c r="E173" i="2" s="1"/>
  <c r="E145" i="2"/>
  <c r="E141" i="2"/>
  <c r="D167" i="2"/>
  <c r="E167" i="2" s="1"/>
  <c r="D163" i="2"/>
  <c r="E163" i="2" s="1"/>
  <c r="D158" i="2"/>
  <c r="E158" i="2" s="1"/>
  <c r="D154" i="2"/>
  <c r="E154" i="2" s="1"/>
  <c r="D150" i="2"/>
  <c r="E150" i="2" s="1"/>
  <c r="D145" i="2"/>
  <c r="D141" i="2"/>
  <c r="D137" i="2"/>
  <c r="E137" i="2" s="1"/>
  <c r="C362" i="2" l="1"/>
  <c r="C18" i="3" s="1"/>
  <c r="C342" i="2"/>
  <c r="C17" i="3" s="1"/>
  <c r="E294" i="2"/>
  <c r="D292" i="2" s="1"/>
  <c r="E292" i="2" s="1"/>
  <c r="E259" i="2"/>
  <c r="D234" i="2"/>
  <c r="C234" i="2" s="1"/>
  <c r="C14" i="3" s="1"/>
  <c r="E234" i="2"/>
  <c r="D197" i="2"/>
  <c r="C197" i="2" s="1"/>
  <c r="C13" i="3" s="1"/>
  <c r="D171" i="2"/>
  <c r="C171" i="2" s="1"/>
  <c r="C11" i="3" s="1"/>
  <c r="D136" i="2"/>
  <c r="C136" i="2" s="1"/>
  <c r="C10" i="3" s="1"/>
  <c r="E136" i="2"/>
  <c r="C190" i="2"/>
  <c r="C12" i="3" s="1"/>
  <c r="E190" i="2"/>
  <c r="D130" i="2"/>
  <c r="E130" i="2" s="1"/>
  <c r="D126" i="2"/>
  <c r="E126" i="2" s="1"/>
  <c r="D121" i="2"/>
  <c r="E121" i="2" s="1"/>
  <c r="D113" i="2"/>
  <c r="E113" i="2" s="1"/>
  <c r="D107" i="2"/>
  <c r="E107" i="2" s="1"/>
  <c r="D101" i="2"/>
  <c r="E101" i="2" s="1"/>
  <c r="D117" i="2"/>
  <c r="E117" i="2" s="1"/>
  <c r="E171" i="2" l="1"/>
  <c r="E197" i="2"/>
  <c r="D195" i="2" s="1"/>
  <c r="E195" i="2" s="1"/>
  <c r="D134" i="2"/>
  <c r="E134" i="2" s="1"/>
  <c r="D125" i="2"/>
  <c r="C125" i="2" s="1"/>
  <c r="C9" i="3" s="1"/>
  <c r="E125" i="2"/>
  <c r="D112" i="2"/>
  <c r="E112" i="2" s="1"/>
  <c r="D100" i="2"/>
  <c r="D93" i="2"/>
  <c r="E93" i="2" s="1"/>
  <c r="D89" i="2"/>
  <c r="E89" i="2" s="1"/>
  <c r="D84" i="2"/>
  <c r="E84" i="2" s="1"/>
  <c r="D80" i="2"/>
  <c r="E80" i="2" s="1"/>
  <c r="D76" i="2"/>
  <c r="E76" i="2" s="1"/>
  <c r="D74" i="2"/>
  <c r="E74" i="2" s="1"/>
  <c r="D72" i="2"/>
  <c r="E72" i="2" s="1"/>
  <c r="D64" i="2"/>
  <c r="E64" i="2" s="1"/>
  <c r="D60" i="2"/>
  <c r="E60" i="2" s="1"/>
  <c r="D56" i="2"/>
  <c r="E56" i="2" s="1"/>
  <c r="D51" i="2"/>
  <c r="E51" i="2" s="1"/>
  <c r="D46" i="2"/>
  <c r="E46" i="2" s="1"/>
  <c r="D25" i="2"/>
  <c r="E25" i="2" s="1"/>
  <c r="D41" i="2"/>
  <c r="E41" i="2" s="1"/>
  <c r="D37" i="2"/>
  <c r="E37" i="2" s="1"/>
  <c r="D33" i="2"/>
  <c r="E33" i="2" s="1"/>
  <c r="D29" i="2"/>
  <c r="E29" i="2" s="1"/>
  <c r="C112" i="2" l="1"/>
  <c r="C8" i="3" s="1"/>
  <c r="E100" i="2"/>
  <c r="D98" i="2" s="1"/>
  <c r="E98" i="2" s="1"/>
  <c r="C100" i="2"/>
  <c r="C7" i="3" s="1"/>
  <c r="D70" i="2"/>
  <c r="C70" i="2" s="1"/>
  <c r="C6" i="3" s="1"/>
  <c r="D23" i="2"/>
  <c r="D45" i="2"/>
  <c r="E70" i="2" l="1"/>
  <c r="E45" i="2"/>
  <c r="C45" i="2"/>
  <c r="C5" i="3" s="1"/>
  <c r="E23" i="2"/>
  <c r="C23" i="2"/>
  <c r="C4" i="3" s="1"/>
  <c r="D18" i="2"/>
  <c r="E18" i="2" s="1"/>
  <c r="D14" i="2"/>
  <c r="E14" i="2" s="1"/>
  <c r="D9" i="2"/>
  <c r="E9" i="2" s="1"/>
  <c r="D5" i="2"/>
  <c r="D3" i="2" l="1"/>
  <c r="C3" i="2" l="1"/>
  <c r="C3" i="3" s="1"/>
  <c r="E3" i="2"/>
  <c r="D1" i="2" s="1"/>
  <c r="E1" i="2" s="1"/>
</calcChain>
</file>

<file path=xl/sharedStrings.xml><?xml version="1.0" encoding="utf-8"?>
<sst xmlns="http://schemas.openxmlformats.org/spreadsheetml/2006/main" count="407" uniqueCount="318">
  <si>
    <t>B. No</t>
  </si>
  <si>
    <t>A</t>
  </si>
  <si>
    <t>B</t>
  </si>
  <si>
    <t>A2. NIVEAU DE SENSIBILISATION</t>
  </si>
  <si>
    <t>A.1. CAPACITE D'ANTICIPATION</t>
  </si>
  <si>
    <t>A.3. REACTIVITE DE LA GESTION</t>
  </si>
  <si>
    <t>B.1. PLANIFICATION SPATIALE</t>
  </si>
  <si>
    <t>B.2. INTEGRATION SPATIALE DE L'AMP</t>
  </si>
  <si>
    <t>B.3. MAITRISE FONCIERE</t>
  </si>
  <si>
    <t>C.2. FORMALISATION DE L'IMPLICATION DES PP</t>
  </si>
  <si>
    <t>C.1. IMPLICATION DES PARTIES PRENANTES</t>
  </si>
  <si>
    <t>C.3. IMPLICATION DANS LES PRISES DE DECISION LOCALES</t>
  </si>
  <si>
    <t>A.4. PREPARATION ET REHABILITATION</t>
  </si>
  <si>
    <t>D.1. SOUTIEN POLITIQUE</t>
  </si>
  <si>
    <t>D.2.  RESILIENCE INSTITUTIONELLE</t>
  </si>
  <si>
    <t>D.3. PARTENARIATS INTERINSTITUTIONNELS</t>
  </si>
  <si>
    <t>E.1. ACQUSITION DE CONNAISSANCES ET DONNEES</t>
  </si>
  <si>
    <t>E.2. CAPITALISATION ET LECONS APPRISES</t>
  </si>
  <si>
    <t>E.3. CAPACITES DE RESTAURATION</t>
  </si>
  <si>
    <t>B.  Existencia de escenarios y reflexiones prospectivas formalizadas y capacidad de toma de decisiones basada en escenarios como parte de la gestión</t>
  </si>
  <si>
    <t>C. Inexistencia de un enfoque prospectivo</t>
  </si>
  <si>
    <t>A.1.b. Peso de las consideraciones y conclusiones prospectivas en la concepción del plan de gestión y las estrategias de respuesta</t>
  </si>
  <si>
    <t>A. La consideración de las cuestiones prospectivas condujo a disposiciones específicas en el plan</t>
  </si>
  <si>
    <t>B. No hay una referencia clara a las cuestiones prospectivas, pero sí a la adaptabilidad del plan de gestión</t>
  </si>
  <si>
    <t>C. No hay una referencia clara a las cuestiones prospectivas y el procedimiento de actualización del plan de gestión no facilita la gestión adpativa</t>
  </si>
  <si>
    <t>D. No hay plan de gestión</t>
  </si>
  <si>
    <t>A.1.c. Existencia de evaluación de riesgos prioritarios</t>
  </si>
  <si>
    <t>A. Existencia de una evaluación de los riesgos prioritarios actualizada regularmente</t>
  </si>
  <si>
    <t>B. Existencia de evaluación de riesgos prioritarios</t>
  </si>
  <si>
    <t>C. No hay evaluación de riesgos</t>
  </si>
  <si>
    <t>A. Capacidad de modelización existente</t>
  </si>
  <si>
    <t>A.2. VIGILANCIA</t>
  </si>
  <si>
    <t>B. No hay disposiciones específicas, pero la información informal se tiene en cuenta para la gestión del AMP y los mecanismos de toma de decisiones</t>
  </si>
  <si>
    <t>B. La información informal no se tiene realmente en cuenta para la gestión del AMP y los mecanismos de toma de decisiones</t>
  </si>
  <si>
    <t>A.2.b. Seguimiento y control específicos y participativos de las especies invasoras y exóticas (Existencia de una estrategia estructurada para la identificación temprana de las amenazas, la prevención de las especies invasoras (protocolo de bioseguridad) y la respuesta rápida, especialmente en las islas.</t>
  </si>
  <si>
    <t>A. Existencia de una estrategia estructurada para la identificación temprana de las amenazas relacionadas con las especies invasoras y la respuesta rápida que movilice a los actores locales</t>
  </si>
  <si>
    <t>B. No hay disposiciones específicas para la identificación temprana, pero los mecanismos de respuesta rápida son eficaces</t>
  </si>
  <si>
    <t>C. No hay disposiciones específicas, no hay experiencia relacionada con el control de especies invasoras</t>
  </si>
  <si>
    <t>A.2.c. Integración y participación de los usuarios locales de la biodiversidad y los conocimientos tradicionales en los procedimientos y protocolos de control</t>
  </si>
  <si>
    <t>C. No se da importancia específica a los usuarios locales de la biodiversidad y a los conocimientos tradicionales</t>
  </si>
  <si>
    <t>A.2.d. Existencia de un sistema de alerta temprana en caso de peligro meteorológico</t>
  </si>
  <si>
    <t>A. Atención regular a la previsión meteorológica, procedimiento de registros meteorológicos</t>
  </si>
  <si>
    <t xml:space="preserve">B. No se presta atención regular a la previsión meteorológica, procedimiento de registro meteorológico existente </t>
  </si>
  <si>
    <t xml:space="preserve">C. No se presta atención específica a la previsión meteorológica, no hay procedimiento de registros meteorológicos </t>
  </si>
  <si>
    <t xml:space="preserve">A.2.e. Participación en el proceso de toma de decisiones territoriales y de uso del suelo a nivel local </t>
  </si>
  <si>
    <t>A. El personal de la AMP participa plenamente en los procesos locales de toma de decisiones territoriales y de uso del suelo</t>
  </si>
  <si>
    <t>B. El personal del AMP es consciente, pero sólo participa ocasionalmente en los mecanismos locales de toma de decisiones territoriales y de uso de la tierra</t>
  </si>
  <si>
    <t>C. El personal del AMP no participa en los procesos locales de toma de decisiones territoriales y de uso de la tierra</t>
  </si>
  <si>
    <t>A.3. CAPACIDAD DE RESPUESTA DE LA GESTIÓN</t>
  </si>
  <si>
    <t>A.3.a. Regularidad de la evaluación y revisión de la zonificación, los límites y las prioridades de gestión</t>
  </si>
  <si>
    <t>B. La pertinencia de la zonificación interna actual y la organización espacial de la gestión del AMP se evalúan y discuten de forma regular y siempre se confirman</t>
  </si>
  <si>
    <t>C. La organización espacial del AMP es un hecho establecido y se considera intangible aunque no sea conveniente</t>
  </si>
  <si>
    <t>D. No hay una zonificación u organización espacial específica</t>
  </si>
  <si>
    <t>A.3.b. Frecuencia de la actualización del plan de gestión del AMP</t>
  </si>
  <si>
    <t>A. El plan de gestión del AMP no es reciente (&gt;5 años) y ha sido evaluado y actualizado y durante los últimos 3 años</t>
  </si>
  <si>
    <t>B. El plan de gestión del AMP es reciente (&lt;5 años) y nunca ha sido evaluado</t>
  </si>
  <si>
    <t>C. El plan de gestión del AMP no es reciente (&gt;5 años) y nunca ha sido evaluado y actualizado durante los últimos 3 años</t>
  </si>
  <si>
    <t>A.3.c. Flexibilidad de los procedimientos administrativos</t>
  </si>
  <si>
    <t>A. El procedimiento para actualizar el plan de gestión tras un proceso de evaluación es fácil y lleva menos de 6 meses</t>
  </si>
  <si>
    <t>B. El procedimiento para actualizar el plan de gestión después de un proceso de evaluación presenta algunas dificultades y puede durar hasta un año</t>
  </si>
  <si>
    <t>C. El procedimiento para actualizar el plan de gestión después de un proceso de evaluación es un verdadero reto, y su validación puede llevar más de un año</t>
  </si>
  <si>
    <t xml:space="preserve">A.3.d. Autonomía de decisión </t>
  </si>
  <si>
    <t>A. Globalmente satisfactoria</t>
  </si>
  <si>
    <t>B. Satisfactorio para algunos aspectos, a mejorar para otros</t>
  </si>
  <si>
    <t>C. Necesita ser mejorado</t>
  </si>
  <si>
    <t xml:space="preserve"> A..3.e. Plan de gestión</t>
  </si>
  <si>
    <t>A. Adoptado y actualizado</t>
  </si>
  <si>
    <t>B. Adoptado pero necesita ser actualizado</t>
  </si>
  <si>
    <t>C. Disponible pero no adoptada</t>
  </si>
  <si>
    <t>D. En desarrollo</t>
  </si>
  <si>
    <t>E. Ninguno</t>
  </si>
  <si>
    <t>A.4. PREPARACIÓN Y RECUPERACIÓN</t>
  </si>
  <si>
    <t>Capacidad de reducir la exposición de activos ecológicos específicos (viveros de coral móviles o plataforma de nidificación segura para aves costeras, por ejemplo) y/o trabajos de restauración</t>
  </si>
  <si>
    <t>A.4.a. Existencia de protocolos y mecanismos participativos para emprender acciones rápidas de adaptación de la gestión en caso de que se identifique una amenaza grave</t>
  </si>
  <si>
    <t>A. Protocolos, mecanismos y acuerdos operativos existentes para apoyar la respuesta rápida</t>
  </si>
  <si>
    <t>A.4.b. Existencia de un plan de respuesta a la catástrofe o plan de contingencia</t>
  </si>
  <si>
    <t>A. Existencia de un plan de respuesta a la catástrofe o de un plan de contingencia</t>
  </si>
  <si>
    <t>A.4.c. Existencia de recursos financieros de contingencia</t>
  </si>
  <si>
    <t xml:space="preserve">A. Existencia de un fondo de contingencia disponible </t>
  </si>
  <si>
    <t>B. Identificación previa de los recursos o patrocinadores disponibles</t>
  </si>
  <si>
    <t>C. No hay disposiciones específicas</t>
  </si>
  <si>
    <t>A.4.d. Existencia de equipos de contingencia pre posicionados</t>
  </si>
  <si>
    <t>A. Existencia de equipos de contingencia disponibles</t>
  </si>
  <si>
    <t>B. Identificación previa de los equipos de contingencia disponibles</t>
  </si>
  <si>
    <t>C. No hay disposiciones</t>
  </si>
  <si>
    <t>A.4.e. Disponibilidad de recursos financieros para los trabajos de recuperación</t>
  </si>
  <si>
    <t>A. Trabajos de recuperación o restauración en curso</t>
  </si>
  <si>
    <t>B. Disponibilidad de fondos para los trabajos de recuperación si son necesarios</t>
  </si>
  <si>
    <t>C. Identificación previa de las agencias u organizaciones capaces de apoyar los trabajos de recuperación</t>
  </si>
  <si>
    <t>D. No hay disposiciones específicas</t>
  </si>
  <si>
    <t>A.4.f. Resiliencia considerada en las infraestructuras y equipamientos del AMP (diseño y concepción)</t>
  </si>
  <si>
    <t>A.4.f. Resiliencia considerada sistemáticamente en la concepción de las infraestructuras y equipamientos del AMP</t>
  </si>
  <si>
    <t>B. Resiliencia considerada para la concepción de las infraestructuras y equipamientos de AMP más expuestos</t>
  </si>
  <si>
    <t>C. Ninguna consideración específica sobre la resiliencia para el diseño y la concepción de las infraestructuras y los equipos de las AMP</t>
  </si>
  <si>
    <t>A.4.g. Cobertura y disposiciones de seguros</t>
  </si>
  <si>
    <t>A. Fuerte cobertura de seguros (edificio y equipamiento) ante riesgos naturales</t>
  </si>
  <si>
    <t>B. Cobertura de seguro parcial (edificio y equipamiento) frente a riesgos naturales</t>
  </si>
  <si>
    <t>C. Cobertura de seguro muy parcial o débil (edificio y equipo) frente a riesgos naturales</t>
  </si>
  <si>
    <t>D. Ninguna cobertura de seguro</t>
  </si>
  <si>
    <t>Estatus legal garantizado para la AMP y la zona de amortiguación con disposiciones y capacidades de tenencia de la tierra confirmadas a largo plazo</t>
  </si>
  <si>
    <t>A. Existencia de planes coherentes de uso del suelo costero y de ordenación del territorio marino que abarquen la zona del AMP y los territorios/tierras circundantes</t>
  </si>
  <si>
    <t>B. Existencia de planes coherentes de uso del suelo costero y de ordenación del territorio marino</t>
  </si>
  <si>
    <t>C. Existencia de un plan de uso del suelo costero, pero no de un plan espacial marino</t>
  </si>
  <si>
    <t>D. Existencia de algunas normas de uso y acceso a los recursos marinos, pero ningún plan</t>
  </si>
  <si>
    <t>E. No existe un plan de uso del suelo costero ni un plan espacial marino</t>
  </si>
  <si>
    <t>B.1.b. Coherencia entre la zonificación interna del AMP y los bienes externos y vocaciones territoriales</t>
  </si>
  <si>
    <t>A. Fuerte coherencia entre la zonificación interna del AMP y los bienes/usos del suelo en las zonas adyacentes, garantizando la conectividad</t>
  </si>
  <si>
    <t>B. Coherencia parcial entre la zonificación interna del AMP y los activos/usos del suelo en las áreas adyacentes que garantizan la conectividad</t>
  </si>
  <si>
    <t>C. Discrepancias relevantes entre la zonificación interna del AMP y los activos/uso del suelo en las áreas adyacentes</t>
  </si>
  <si>
    <t>D. No hay una zonificación interna consolidada del AMP</t>
  </si>
  <si>
    <t>B.2.a. Lugar e importancia del AMP en un contexto geográfico más amplio y en el plan de desarrollo territorial</t>
  </si>
  <si>
    <t>A. El AMP se considera un elemento estructurador de la organización y el desarrollo territorial local</t>
  </si>
  <si>
    <t>B. La organización y el desarrollo territorial han tenido en cuenta parcialmente la existencia del AMP</t>
  </si>
  <si>
    <t>C. No se ha tenido en cuenta el AMP en cuanto a la organización territorial y espacial de los territorios/territorios circundantes</t>
  </si>
  <si>
    <t>B.2.b. Las vocaciones territoriales y las disposiciones de uso del suelo alrededor del AMP se han definido globalmente para reducir los riesgos y maximizar los beneficios</t>
  </si>
  <si>
    <t>B. De alguna manera</t>
  </si>
  <si>
    <t>C. No</t>
  </si>
  <si>
    <t>B.2.c. Integración del AMP en una red nacional o regional de AMP</t>
  </si>
  <si>
    <t>A. El AMP forma parte de una red más amplia de conservación física/geográfica local y regional</t>
  </si>
  <si>
    <t>B. El AMP forma parte de una red local de conservación física/geográfica más amplia</t>
  </si>
  <si>
    <t>C. El AMP no está integrada en una red de conservación física / geográfica más amplia</t>
  </si>
  <si>
    <t>B.3. TENENCIA DE LA TIERRA ASEGURADA Y EFECTIVA</t>
  </si>
  <si>
    <t>B.3.a. Conciencia y aceptación de la existencia y los límites del AMP por parte de los actores locales</t>
  </si>
  <si>
    <t xml:space="preserve">A. La existencia del AMP y sus límites son prácticamente conocidos, consensuados y garantizados. </t>
  </si>
  <si>
    <t>B. Los límites de las AMP no son bien conocidos y/o discutidos localmente</t>
  </si>
  <si>
    <t>C. Existen reclamaciones serias sobre el AMP o sus límites</t>
  </si>
  <si>
    <t>B.3.b. Tenencia de la tierra efectiva a largo plazo</t>
  </si>
  <si>
    <t>A. La situación de la tenencia de la tierra está clara para todos los interesados y es segura</t>
  </si>
  <si>
    <t>B. La situación de la tenencia de la tierra no es clara ni segura para algunas partes interesadas</t>
  </si>
  <si>
    <t>C. Reclamaciones y disputas relevantes sobre el estatus de la tenencia de la tierra.</t>
  </si>
  <si>
    <t>Deliberar sobre la resiliencia climática en la planificación y gestión de las costas requiere una reconstrucción social activa de las cuestiones ambientales si se quiere asegurar una comprensión transformadora sustantiva [1].</t>
  </si>
  <si>
    <t>C.1. PARTICIPACIÓN E INTERACCIÓN DE MÚLTIPLES PARTES INTERESADAS</t>
  </si>
  <si>
    <t>C.1.a. Cartografía de las partes interesadas existentes y utilizadas (viva, evolutiva y actualizada)</t>
  </si>
  <si>
    <t>A. Existente y actualizado</t>
  </si>
  <si>
    <t>B. Actualizaciones de las necesidades existentes</t>
  </si>
  <si>
    <t>C. No existe</t>
  </si>
  <si>
    <t>C.1.b. Calidad de las colaboraciones con las comunidades locales que viven dentro y alrededor del AMP</t>
  </si>
  <si>
    <t>A. Casi buena</t>
  </si>
  <si>
    <t>B. Regular con dificultades pendientes de resolver</t>
  </si>
  <si>
    <t>C. Mala calidad o con desacuerdos persistentes</t>
  </si>
  <si>
    <t>C.1.c. Calidad y funcionalidad del sistema de reparto de beneficios del AMP y de la documentación (incluidas las normas de acceso, reparto de tasas, contractualización de actividades de extracción y valorización, fiscalidad, rendición de cuentas, etc.)</t>
  </si>
  <si>
    <t>A. Sistema y acuerdos formalizados satisfactorios, funcionales y documentados para la distribución de beneficios</t>
  </si>
  <si>
    <t>B. Sistema formalizado de reparto de beneficios y acuerdos en desarrollo</t>
  </si>
  <si>
    <t>C. Iniciativas en curso para calificar los beneficios derivados de las AMP con el objetivo de comunicarlos a los usuarios</t>
  </si>
  <si>
    <t>D. No hay sistemas de reparto de beneficios de las AMPs</t>
  </si>
  <si>
    <t>C.1.d. Iniciativas de sensibilización y educación sobre los servicios prestados por el AMP a las comunidades</t>
  </si>
  <si>
    <t>A. Iniciativas frecuentes - programa estructurado</t>
  </si>
  <si>
    <t xml:space="preserve">B. Iniciativas periódicas </t>
  </si>
  <si>
    <t>C. Pocas iniciativas</t>
  </si>
  <si>
    <t>C.1.e. Capacidad de informar y sensibilizar a la comunidad, especialmente sobre lo que está en juego y los riesgos</t>
  </si>
  <si>
    <t>A. Comunicación pedagógica regular destinada a informar a las comunidades sobre lo que está en juego y los riesgos derivados de las nuevas situaciones</t>
  </si>
  <si>
    <t xml:space="preserve">B. Comunicación puntual hacia las comunidades en caso de emergencia creciente </t>
  </si>
  <si>
    <t>C. Ninguna comunicación específica con los usuarios y las comunidades sobre los riesgos</t>
  </si>
  <si>
    <t>C.1.f. Disponibilidad de argumentos económicos sobre los servicios ecosistémicos del AMP prestados a la comunidad</t>
  </si>
  <si>
    <t>A. Existencia de estudios económicos recientes sobre el valor de los servicios ecosistémicos prestados a la comunidad por el AMP</t>
  </si>
  <si>
    <t>B. Planificación de estudios económicos sobre el valor de los servicios ecosistémicos proporcionados a la comunidad por el AMP</t>
  </si>
  <si>
    <t>C. Existencia de referencias no emitidas directamente por el AMP</t>
  </si>
  <si>
    <t>D. Ninguna iniciativa relacionada con la valoración económica de los servicios de los ecosistemas</t>
  </si>
  <si>
    <t xml:space="preserve">C.1.g. Existencia de enfoques efectivos de resolución de conflictos </t>
  </si>
  <si>
    <t>A. Existencia de un marco funcional de resolución de conflictos y de interlocutores para el diálogo</t>
  </si>
  <si>
    <t>B. No hay un marco de resolución de conflictos establecido, pero la resolución de conflictos es globalmente satisfactoria</t>
  </si>
  <si>
    <t>C. No hay orientaciones para la resolución de conflictos</t>
  </si>
  <si>
    <t>C.1.h. Esfuerzos y capacidad específica para resolver conflictos con algunas categorías de actores</t>
  </si>
  <si>
    <t>A. Conflictos generalmente resueltos</t>
  </si>
  <si>
    <t>B. Mayoría de conflictos resueltos y capacidad demostrada para abordar los problemas</t>
  </si>
  <si>
    <t>C. Muchos conflictos persistentes no resueltos</t>
  </si>
  <si>
    <t>C.2. FORMALIZACIÓN DEL COMPROMISO DE LAS PARTES INTERESADAS</t>
  </si>
  <si>
    <t>Formalización de la relación con las partes interesadas y contractualización (Cartas y código de conducta, etiquetas, certificación, programas con participación de actores e instituciones locales)</t>
  </si>
  <si>
    <t>C.2.a. Iniciativas sobre el enfoque participativo y las entidades representativas (estructuración de la representación de las partes interesadas)</t>
  </si>
  <si>
    <t>A. Existencia de una organización activa, funcional y formal de representantes de los actores del AMP</t>
  </si>
  <si>
    <t xml:space="preserve">C. Representatividad limitada a algunos grupos de interesados </t>
  </si>
  <si>
    <t>D. Representatividad de las partes interesadas no satisfactoria</t>
  </si>
  <si>
    <t>C.2.b. Convenio, acuerdos, contratos, MdE con actores e instituciones locales</t>
  </si>
  <si>
    <t>A. La mayoría de las relaciones con los actores e instituciones locales se formalizan a través de convenios, contratos o acuerdos existentes. El cumplimiento de estos compromisos se evalúa periódicamente.</t>
  </si>
  <si>
    <t>B. Algún convenio u otro acuerdo formal</t>
  </si>
  <si>
    <t>C. Ningún convenio u otro acuerdo formal</t>
  </si>
  <si>
    <t>C.2.c. Programa formal e iniciativas para involucrar a las partes interesadas y crear capacidad y conciencia (voluntarios, programas de administración)</t>
  </si>
  <si>
    <t>A. Programas existentes</t>
  </si>
  <si>
    <t>B. Ningún programa de este tipo</t>
  </si>
  <si>
    <t>C.2.d. Recursos (tiempo, financiación, equipos, materiales...) aportados por actores e instituciones locales como contribución a la gestión del AMP</t>
  </si>
  <si>
    <t>A. Estos recursos se consideran cruciales para el AMP</t>
  </si>
  <si>
    <t>B. Nivel de recursos importante pero no crucial para el AMP</t>
  </si>
  <si>
    <t>C. Algunos recursos</t>
  </si>
  <si>
    <t>D. Ninguna contribución significativa de los actores e instituciones locales</t>
  </si>
  <si>
    <t>C.3. CONTRIBUCIÓN Y PARTICIPACIÓN EN LOS MECANISMOS LOCALES DE TOMA DE DECISIONES</t>
  </si>
  <si>
    <t>A. El personal del AMP es invitado con frecuencia a participar en los mecanismos locales de toma de decisiones, incluso cuando el tema no está directamente relacionado con el AMP</t>
  </si>
  <si>
    <t>B. El personal del AMP suele ser consultado por los responsables locales para la toma de decisiones relacionadas con las infraestructuras, la ordenación del territorio o el medio ambiente</t>
  </si>
  <si>
    <t>C. El personal del AMP es consultado a veces por los responsables locales de las decisiones relacionadas con las infraestructuras, la ordenación del territorio o el medio ambiente</t>
  </si>
  <si>
    <t>D. El personal del AMP no participa realmente en los mecanismos locales de toma de decisiones</t>
  </si>
  <si>
    <t>D. RESILIENCIA POLÍTICA E INSTITUCIONAL</t>
  </si>
  <si>
    <t>La importancia de la diversidad institucional para los sistemas de gobernanza es paralela a la de la diversidad de especies para los ecosistemas, ya que confiere resiliencia al sistema socioecológico general[2].</t>
  </si>
  <si>
    <t>D.1. APOYO POLÍTICO Y NORMATIVO</t>
  </si>
  <si>
    <t xml:space="preserve"> D.1.a. Calidad del apoyo político</t>
  </si>
  <si>
    <t>B. Regular con algunas dificultades</t>
  </si>
  <si>
    <t>C. A mejorar</t>
  </si>
  <si>
    <t>D.1.b.Efectividad de la voluntad política de mantener y valorizar el AMP</t>
  </si>
  <si>
    <t xml:space="preserve"> D.1.c. Lugar de la AMP como parte del escaparate nacional / regional</t>
  </si>
  <si>
    <t>A. AMP considerada como parte emblemática e importante del Patrimonio de Conservación nacional</t>
  </si>
  <si>
    <t>B. AMP relevante entre otras</t>
  </si>
  <si>
    <t>C. No especialmente significativa</t>
  </si>
  <si>
    <t xml:space="preserve"> D.1.d. Claridad de las orientaciones políticas</t>
  </si>
  <si>
    <t>A. Verdadero</t>
  </si>
  <si>
    <t>B. Parcialmente cierto</t>
  </si>
  <si>
    <t xml:space="preserve"> D.1.f. Alineación y coherencia de las políticas entre los niveles de gobierno (local - regional - nacional)</t>
  </si>
  <si>
    <t>D.1.g. Sostenibilidad de los recursos financieros</t>
  </si>
  <si>
    <t>D. Sin sostenibilidad</t>
  </si>
  <si>
    <t xml:space="preserve"> D.1.h. Diversidad de recursos financieros</t>
  </si>
  <si>
    <t>D.1.i. Existencia de un mecanismo de financiación a largo plazo</t>
  </si>
  <si>
    <t>A. Sí</t>
  </si>
  <si>
    <t>D.2. RESILIENCIA INSTITUCIONAL</t>
  </si>
  <si>
    <t xml:space="preserve"> D.2.a. Estabilidad o resistencia institucional de la supervisión (continuidad de la acción)</t>
  </si>
  <si>
    <t>D.2.b. Calidad del diálogo de la gestión institucional interna</t>
  </si>
  <si>
    <t xml:space="preserve"> D.2.c. Calidad de la relación entre las autoridades de supervisión y otras instituciones sectoriales y gubernamentales pertinentes (capacidad de enfoque transversal y diálogo)</t>
  </si>
  <si>
    <t xml:space="preserve"> D.2.d. Capacidad de respuesta de los mecanismos de toma de decisiones de la autoridad supervisora</t>
  </si>
  <si>
    <t xml:space="preserve"> D.2.e. Calidad de la gobernanza respecto a las disposiciones del plan de gestión</t>
  </si>
  <si>
    <t xml:space="preserve"> D.2.f. Estado de la designación: claridad y sostenibilidad</t>
  </si>
  <si>
    <t>A. Designado positivamente</t>
  </si>
  <si>
    <t>B. Proceso en curso</t>
  </si>
  <si>
    <t>C. No está claramente designado</t>
  </si>
  <si>
    <t>D.3. ASOCIACIÓN INTERINSTITUCIONAL</t>
  </si>
  <si>
    <t xml:space="preserve"> D.3.a. Subvenciones y proyectos conjuntos con terceras instituciones</t>
  </si>
  <si>
    <t>A. Muchos</t>
  </si>
  <si>
    <t>B. Algunos</t>
  </si>
  <si>
    <t>C. Ninguno</t>
  </si>
  <si>
    <t xml:space="preserve"> D.3.b. Participación en juntas y consejos</t>
  </si>
  <si>
    <t xml:space="preserve"> D.3.c.Asociación con universidades y organizaciones de investigación</t>
  </si>
  <si>
    <t>D.3.d. Número y diversidad de asociaciones</t>
  </si>
  <si>
    <t>A. Numerosas (&gt;10)</t>
  </si>
  <si>
    <t xml:space="preserve"> D.3.e. Pertenencia a la red de AMPs</t>
  </si>
  <si>
    <t xml:space="preserve"> D.3.f. Información, puesta en común de datos e intercambio de experiencias relacionadas con la resiliencia de las AMP</t>
  </si>
  <si>
    <t>A. Frecuentemente</t>
  </si>
  <si>
    <t>B. Ocasionalmente</t>
  </si>
  <si>
    <t>C. Ninguna</t>
  </si>
  <si>
    <t xml:space="preserve"> D.3.g. Participación en la gobernanza de la red de AMPs</t>
  </si>
  <si>
    <t xml:space="preserve"> D.3.h. Participación en grupos de trabajo</t>
  </si>
  <si>
    <t xml:space="preserve"> D.3.i. Participación en sociedades y redes profesionales</t>
  </si>
  <si>
    <t>E. CONOCIMIENTOS Y EXPERIENCIA</t>
  </si>
  <si>
    <t>E.1. DESARROLLO DE CONOCIMIENTOS Y GESTIÓN DE DATOS</t>
  </si>
  <si>
    <t xml:space="preserve"> E.1.a. Información sobre el estado y la evolución de especies clave, poblaciones y procesos ecológicos, incluidas las interdependencias dentro de los ecosistemas y entre ellos</t>
  </si>
  <si>
    <t>suficiente</t>
  </si>
  <si>
    <t>D. Muy poca información</t>
  </si>
  <si>
    <t>E.1.b. Establecimiento de capacidades de base, seguimiento ecológico y cartografía para la gestión adaptativa</t>
  </si>
  <si>
    <t>E.1.c. Información sobre las principales amenazas que pueden afectar a los ecosistemas y sus tendencias</t>
  </si>
  <si>
    <t xml:space="preserve"> E.1.d. Procedimientos y capacidad de seguimiento de los ecosistemas y las poblaciones (clave para informar la gestión adaptativa)</t>
  </si>
  <si>
    <t xml:space="preserve"> E.1.e. Identificación de los umbrales relacionados con la dinámica de los ecosistemas y las poblaciones y los riesgos de colapso</t>
  </si>
  <si>
    <t>A. Alguna información fiable</t>
  </si>
  <si>
    <t>B. Alguna hipótesis interesante</t>
  </si>
  <si>
    <t>C. A explorar</t>
  </si>
  <si>
    <t>D. Nueva pregunta</t>
  </si>
  <si>
    <t>E.1.f. Identificación y valoración (incluso económica) de los servicios de los ecosistemas</t>
  </si>
  <si>
    <t>A. Ya se ha abordado</t>
  </si>
  <si>
    <t>B. En curso</t>
  </si>
  <si>
    <t>C. Planificado</t>
  </si>
  <si>
    <t>D. Sin iniciativa</t>
  </si>
  <si>
    <t>E.1.g. Existencia de una estrategia estructurada y de protocolos para la identificación temprana de las amenazas, la prevención de las especies invasoras (protocolo de bioseguridad) y la respuesta rápida, especialmente en las islas y los ecosistemas aislados. response particularly in islands and isolated ecosystems.</t>
  </si>
  <si>
    <t>B. En desarrollo</t>
  </si>
  <si>
    <t>C. Nueva pregunta</t>
  </si>
  <si>
    <t xml:space="preserve"> E.1.h.  Exactitud y transparencia de los métodos de recogida de datos</t>
  </si>
  <si>
    <t>E.1.i. Capacidad informática y de software (SIG, bases de datos, sitio web, etc.)</t>
  </si>
  <si>
    <t xml:space="preserve"> E.1.j. Existencia de bases de datos gestionadas</t>
  </si>
  <si>
    <t xml:space="preserve"> E.1.k. Existencia de procedimientos y protocolos de intercambio de datos</t>
  </si>
  <si>
    <t>E.2. CAPITALIZACIÓN Y LECCIONES APRENDIDAS</t>
  </si>
  <si>
    <t xml:space="preserve"> E.2.a. Registros e información sobre las lecciones aprendidas en relación con catástrofes pasadas, la capacidad de recuperación de los ecosistemas y los resultados de las iniciativas de restauración.</t>
  </si>
  <si>
    <t>A. Datos e información existentes, precisos y fiables</t>
  </si>
  <si>
    <t>B. Algunos datos e información</t>
  </si>
  <si>
    <t>C. Muy pocos datos e información</t>
  </si>
  <si>
    <t>D. Ningún dato e información</t>
  </si>
  <si>
    <t>E.2.b. Existencia de procedimientos y metodologías específicas para la capitalización y las lecciones aprendidas.</t>
  </si>
  <si>
    <t xml:space="preserve"> E.2.c. Existencia de soportes y canales de comunicación operativos para la difusión de la capitalización de la experiencia y las lecciones aprendidas.</t>
  </si>
  <si>
    <t xml:space="preserve"> E.2.d. Capitalización del proceso de participación e implicación de las partes interesadas y memoria de las estrategias y medidas adoptadas para reforzar el compromiso de la comunidad.</t>
  </si>
  <si>
    <t>A. Registros del proceso de participación de las partes interesadas disponibles</t>
  </si>
  <si>
    <t>B. Alguna información no sistematizada sobre el proceso de participación de las partes interesadas</t>
  </si>
  <si>
    <t xml:space="preserve"> E.2.e. Participación de la población local para guardar memoria de los riesgos y de las estrategias tradicionales de afrontamiento</t>
  </si>
  <si>
    <t>A. Se consulta sistemáticamente a las comunidades y se valoran las capacidades tradicionales de afrontamiento para reforzar la resiliencia</t>
  </si>
  <si>
    <t>B. Las comunidades son consultadas en caso de problemas sobre sus representaciones y soluciones propuestas</t>
  </si>
  <si>
    <t>C. Comunidades no consultadas sobre los riesgos</t>
  </si>
  <si>
    <t>E.3. CAPACIDADES DE RESTAURACIÓN</t>
  </si>
  <si>
    <t xml:space="preserve"> E.3.a. Capacidad para identificar las necesidades de restauración teniendo en cuenta las fuerzas motrices y las causas que condujeron a la degradación, y asegurando que estas causas sean controladas.</t>
  </si>
  <si>
    <t>D. Bajo</t>
  </si>
  <si>
    <t xml:space="preserve">  E.3.b. Protocolos y capacidad para garantizar que las soluciones técnicas aplicadas sean pertinentes, estén probadas y puedan obtener resultados satisfactorios.</t>
  </si>
  <si>
    <t>A. Protocolos y capacidades existentes</t>
  </si>
  <si>
    <t>B. Algunas capacidades de restauración en desarrollo para ser reforzadas y formalizadas a través de planes de gestión</t>
  </si>
  <si>
    <t>C. Por desarrollar</t>
  </si>
  <si>
    <t xml:space="preserve"> E.3.c. Mecanismos de toma de decisiones y protocolos para garantizar que las iniciativas de restauración no puedan crear nuevos impactos negativos que afecten al entorno.</t>
  </si>
  <si>
    <t>A. Mecanismos y procedimientos existentes designados para aplicar salvaguardias ecológicas antes de iniciar las actividades de restauración</t>
  </si>
  <si>
    <t>B. Mecanismos y procedimientos en desarrollo o aplicados puntualmente</t>
  </si>
  <si>
    <t>E.3.d. Capacidad de seguimiento y evaluación del efecto de los procesos de restauración asistida voluntaria, en particular en el caso de acciones de restauración monoespecífica a gran escala.</t>
  </si>
  <si>
    <t>B. Suficiente</t>
  </si>
  <si>
    <t>E.3.e. Promoción y prueba de soluciones híbridas de restauración y defensa costera</t>
  </si>
  <si>
    <r>
      <t xml:space="preserve">A. La pertinencia de la zonificación interna actual y la organización espacial de la gestión del AMP se evalúan y discuten periódicamente, y </t>
    </r>
    <r>
      <rPr>
        <sz val="10"/>
        <color rgb="FFFFFF00"/>
        <rFont val="Calibri"/>
        <family val="2"/>
        <scheme val="minor"/>
      </rPr>
      <t>ya</t>
    </r>
    <r>
      <rPr>
        <sz val="10"/>
        <rFont val="Calibri"/>
        <family val="2"/>
        <scheme val="minor"/>
      </rPr>
      <t xml:space="preserve"> se proponen revisiones</t>
    </r>
  </si>
  <si>
    <r>
      <t xml:space="preserve">A. </t>
    </r>
    <r>
      <rPr>
        <sz val="10"/>
        <color rgb="FFFFFF00"/>
        <rFont val="Calibri"/>
        <family val="2"/>
        <scheme val="minor"/>
      </rPr>
      <t>Casi</t>
    </r>
    <r>
      <rPr>
        <sz val="10"/>
        <color rgb="FF000000"/>
        <rFont val="Calibri"/>
        <family val="2"/>
        <scheme val="minor"/>
      </rPr>
      <t xml:space="preserve"> buena</t>
    </r>
  </si>
  <si>
    <r>
      <t xml:space="preserve">B. Existencia de una organización formal de representantes de los actores del AMP que se va a </t>
    </r>
    <r>
      <rPr>
        <sz val="10"/>
        <color rgb="FFFFFF00"/>
        <rFont val="Calibri"/>
        <family val="2"/>
        <scheme val="minor"/>
      </rPr>
      <t xml:space="preserve">redinamizar </t>
    </r>
    <r>
      <rPr>
        <sz val="10"/>
        <color theme="1"/>
        <rFont val="Calibri"/>
        <family val="2"/>
        <scheme val="minor"/>
      </rPr>
      <t>(</t>
    </r>
    <r>
      <rPr>
        <sz val="10"/>
        <color rgb="FFFF0000"/>
        <rFont val="Calibri"/>
        <family val="2"/>
        <scheme val="minor"/>
      </rPr>
      <t>reestructurar</t>
    </r>
    <r>
      <rPr>
        <sz val="10"/>
        <color theme="1"/>
        <rFont val="Calibri"/>
        <family val="2"/>
        <scheme val="minor"/>
      </rPr>
      <t>)</t>
    </r>
  </si>
  <si>
    <r>
      <rPr>
        <sz val="10"/>
        <color rgb="FFFF0000"/>
        <rFont val="Calibri"/>
        <family val="2"/>
        <scheme val="minor"/>
      </rPr>
      <t>B</t>
    </r>
    <r>
      <rPr>
        <sz val="10"/>
        <color rgb="FF000000"/>
        <rFont val="Calibri"/>
        <family val="2"/>
        <scheme val="minor"/>
      </rPr>
      <t>. suficiente</t>
    </r>
  </si>
  <si>
    <r>
      <t>A.</t>
    </r>
    <r>
      <rPr>
        <b/>
        <sz val="20"/>
        <color rgb="FFFFFF00"/>
        <rFont val="Calibri"/>
        <family val="2"/>
        <scheme val="minor"/>
      </rPr>
      <t xml:space="preserve"> ANTICIPACIÓN</t>
    </r>
    <r>
      <rPr>
        <b/>
        <sz val="20"/>
        <color theme="0"/>
        <rFont val="Calibri"/>
        <family val="2"/>
        <scheme val="minor"/>
      </rPr>
      <t>, CONCIENCIA Y CAPACIDAD DE RESPUESTA</t>
    </r>
  </si>
  <si>
    <r>
      <t xml:space="preserve">A.1. </t>
    </r>
    <r>
      <rPr>
        <b/>
        <sz val="12"/>
        <color rgb="FFFFFF00"/>
        <rFont val="Calibri"/>
        <family val="2"/>
        <scheme val="minor"/>
      </rPr>
      <t>ANTICIPACIÓN</t>
    </r>
  </si>
  <si>
    <t>B. Por desarrollar</t>
  </si>
  <si>
    <t>D. Por desarrollar</t>
  </si>
  <si>
    <t>A. Buena</t>
  </si>
  <si>
    <t>D.1.e. Las políticas y procedimientos nacionales apoyan los objetivos y orientaciones de las AMPs</t>
  </si>
  <si>
    <t>C. Falso</t>
  </si>
  <si>
    <t>C. INTEGRACIÓN SOCIAL DEL AMP</t>
  </si>
  <si>
    <t>A. Completamente</t>
  </si>
  <si>
    <t>B.2. INTEGRACIÓN DEL AMP EN LA ORGANIZACIÓN TERRITORIAL GLOBAL</t>
  </si>
  <si>
    <t>B.1.a. Existencia de un ordenamiento territorial y marino claro y coherente respecto al territorio circundante</t>
  </si>
  <si>
    <t>B.1. ORDENAMIENTO DEL TERRITORIO DENTRO Y ALREDEDOR DEL AMP</t>
  </si>
  <si>
    <t>B. INTEGRACIÓN TERRITORIAL DEL AMP</t>
  </si>
  <si>
    <t>A. Procedimiento informal de recopilación y gestión de la información establecido</t>
  </si>
  <si>
    <t>A.2.a. Procedimientos y marco de recopilación de información informal</t>
  </si>
  <si>
    <t>El objetivo es aquí la detección temprana de señales débiles de cambios/amenazas, el acceso temprano a la información relevante sobre cambios importantes en el uso del suelo o proyectos de infraestructuras que puedan afectar al entorno del área protegida:</t>
  </si>
  <si>
    <r>
      <t>D. No se tiene en cuenta el impacto de los principales efectos probables del cambio</t>
    </r>
    <r>
      <rPr>
        <sz val="10"/>
        <rFont val="Calibri"/>
        <family val="2"/>
        <scheme val="minor"/>
      </rPr>
      <t xml:space="preserve"> climático en los servicios ecosistémicos</t>
    </r>
    <r>
      <rPr>
        <sz val="10"/>
        <color rgb="FF000000"/>
        <rFont val="Calibri"/>
        <family val="2"/>
        <scheme val="minor"/>
      </rPr>
      <t xml:space="preserve"> y los beneficios clave de las AMP (basado en la experiencia empírica)</t>
    </r>
  </si>
  <si>
    <t>C. Conocimiento débil del impacto de los principales efectos probables del cambio climático en los servicios ecosistémicos y los beneficios clave de las AMP (basado en la experiencia empírica)</t>
  </si>
  <si>
    <t>B. Buen conocimiento del impacto de los principales efectos probables del cambio climático en los servicios ecosistémicos y los beneficios clave de las AMP (basado en la experiencia empírica)</t>
  </si>
  <si>
    <t>A.1.d. Capacidad de evaluación del impacto de los principales efectos probables del cambio climático en los servicios ecosistémicos y los beneficios clave de las AMP</t>
  </si>
  <si>
    <t>A.  Existencia de escenarios y enfoques prospectivos formalizados y actualizados (evaluaciones prospectivas territoriales realizadas de forma periódica, con la participación de los principales actores y considerando una escala territorial más amplia, en la zona de influencia de la AMP).</t>
  </si>
  <si>
    <t xml:space="preserve">La capacidad de anticipación debe basarse en escenarios prospectivos evaluados y actualizados periódicamente. </t>
  </si>
  <si>
    <t>A.1.a. La capacidad de anticipación debe basarse en escenarios prospectivos evaluados y actualizados periódicament.</t>
  </si>
  <si>
    <r>
      <t>A. Integración sistemática de los usuarios locales de la biodiversidad y de los conocimientos tradicionales en los procedimientos y pr</t>
    </r>
    <r>
      <rPr>
        <sz val="10"/>
        <rFont val="Calibri"/>
        <family val="2"/>
        <scheme val="minor"/>
      </rPr>
      <t>otocolos de vigilancia</t>
    </r>
  </si>
  <si>
    <t>B. Los usuarios locales de la biodiversidad y los conocimientos tradicionales se integran ocasionalmente en los procedimientos y protocolos de vigilancia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</si>
</sst>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;;;"/>
  </numFmts>
  <fonts count="2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name val="Arial"/>
      <family val="2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20"/>
      <color rgb="FFFFFF00"/>
      <name val="Calibri"/>
      <family val="2"/>
      <scheme val="minor"/>
    </font>
    <font>
      <b/>
      <sz val="12"/>
      <color rgb="FFFFFF00"/>
      <name val="Calibri"/>
      <family val="2"/>
      <scheme val="minor"/>
    </font>
    <font>
      <sz val="10"/>
      <color rgb="FFFFFF00"/>
      <name val="Calibri"/>
      <family val="2"/>
      <scheme val="minor"/>
    </font>
    <font>
      <sz val="1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2A0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2281D8"/>
        <bgColor indexed="64"/>
      </patternFill>
    </fill>
    <fill>
      <patternFill patternType="solid">
        <fgColor rgb="FFB3F1F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4" fillId="0" borderId="0" xfId="0" applyFont="1" applyAlignment="1">
      <alignment horizontal="justify" vertical="center"/>
    </xf>
    <xf numFmtId="0" fontId="5" fillId="0" borderId="0" xfId="0" applyFont="1"/>
    <xf numFmtId="0" fontId="0" fillId="0" borderId="0" xfId="0" applyFont="1"/>
    <xf numFmtId="0" fontId="5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9" fillId="4" borderId="0" xfId="0" applyFont="1" applyFill="1"/>
    <xf numFmtId="0" fontId="3" fillId="4" borderId="0" xfId="0" applyFont="1" applyFill="1" applyAlignment="1">
      <alignment horizontal="center" vertical="center"/>
    </xf>
    <xf numFmtId="0" fontId="9" fillId="5" borderId="0" xfId="0" applyFont="1" applyFill="1"/>
    <xf numFmtId="0" fontId="3" fillId="5" borderId="0" xfId="0" applyFont="1" applyFill="1" applyAlignment="1">
      <alignment horizontal="center" vertical="center"/>
    </xf>
    <xf numFmtId="0" fontId="9" fillId="6" borderId="0" xfId="0" applyFont="1" applyFill="1"/>
    <xf numFmtId="0" fontId="0" fillId="6" borderId="0" xfId="0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10" fillId="3" borderId="0" xfId="0" applyFont="1" applyFill="1" applyAlignment="1">
      <alignment horizontal="justify" vertical="center"/>
    </xf>
    <xf numFmtId="0" fontId="2" fillId="3" borderId="0" xfId="0" applyFont="1" applyFill="1" applyAlignment="1">
      <alignment horizontal="justify" vertical="center"/>
    </xf>
    <xf numFmtId="0" fontId="7" fillId="0" borderId="0" xfId="0" applyFont="1" applyFill="1" applyAlignment="1">
      <alignment horizontal="justify" vertical="center"/>
    </xf>
    <xf numFmtId="0" fontId="11" fillId="0" borderId="0" xfId="0" applyFont="1" applyFill="1"/>
    <xf numFmtId="0" fontId="8" fillId="0" borderId="0" xfId="0" applyFont="1" applyFill="1" applyAlignment="1">
      <alignment horizontal="center" vertical="center"/>
    </xf>
    <xf numFmtId="9" fontId="1" fillId="4" borderId="0" xfId="0" applyNumberFormat="1" applyFont="1" applyFill="1" applyAlignment="1">
      <alignment horizontal="center"/>
    </xf>
    <xf numFmtId="0" fontId="2" fillId="3" borderId="0" xfId="0" applyFont="1" applyFill="1"/>
    <xf numFmtId="0" fontId="5" fillId="0" borderId="0" xfId="0" applyFont="1" applyFill="1"/>
    <xf numFmtId="0" fontId="0" fillId="3" borderId="0" xfId="0" applyFont="1" applyFill="1"/>
    <xf numFmtId="0" fontId="0" fillId="7" borderId="0" xfId="0" applyFill="1" applyAlignment="1">
      <alignment horizontal="center"/>
    </xf>
    <xf numFmtId="0" fontId="10" fillId="7" borderId="0" xfId="0" applyFont="1" applyFill="1" applyAlignment="1">
      <alignment horizontal="justify" vertical="center"/>
    </xf>
    <xf numFmtId="0" fontId="3" fillId="7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justify" vertical="center"/>
    </xf>
    <xf numFmtId="0" fontId="12" fillId="7" borderId="0" xfId="0" applyFont="1" applyFill="1"/>
    <xf numFmtId="0" fontId="3" fillId="6" borderId="0" xfId="0" applyFont="1" applyFill="1" applyAlignment="1">
      <alignment horizontal="center" vertical="center"/>
    </xf>
    <xf numFmtId="0" fontId="13" fillId="4" borderId="0" xfId="0" applyFont="1" applyFill="1"/>
    <xf numFmtId="0" fontId="13" fillId="5" borderId="0" xfId="0" applyFont="1" applyFill="1"/>
    <xf numFmtId="0" fontId="13" fillId="6" borderId="0" xfId="0" applyFont="1" applyFill="1"/>
    <xf numFmtId="0" fontId="0" fillId="8" borderId="0" xfId="0" applyFill="1" applyAlignment="1">
      <alignment horizontal="center"/>
    </xf>
    <xf numFmtId="0" fontId="2" fillId="8" borderId="0" xfId="0" applyFont="1" applyFill="1" applyAlignment="1">
      <alignment horizontal="justify" vertical="center"/>
    </xf>
    <xf numFmtId="0" fontId="10" fillId="8" borderId="0" xfId="0" applyFont="1" applyFill="1" applyAlignment="1">
      <alignment horizontal="justify" vertical="center"/>
    </xf>
    <xf numFmtId="0" fontId="12" fillId="8" borderId="0" xfId="0" applyFont="1" applyFill="1" applyAlignment="1">
      <alignment horizontal="justify" vertical="center"/>
    </xf>
    <xf numFmtId="0" fontId="6" fillId="8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15" fillId="7" borderId="0" xfId="0" applyFont="1" applyFill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6" fillId="3" borderId="0" xfId="0" applyFont="1" applyFill="1" applyAlignment="1">
      <alignment horizontal="center"/>
    </xf>
    <xf numFmtId="0" fontId="15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4" fillId="8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6" fillId="0" borderId="0" xfId="0" applyFont="1" applyAlignment="1">
      <alignment horizontal="justify" vertical="center"/>
    </xf>
    <xf numFmtId="0" fontId="16" fillId="0" borderId="0" xfId="0" applyFont="1"/>
    <xf numFmtId="0" fontId="16" fillId="0" borderId="0" xfId="0" applyFont="1" applyAlignment="1">
      <alignment wrapText="1"/>
    </xf>
    <xf numFmtId="0" fontId="1" fillId="0" borderId="0" xfId="0" applyFont="1" applyFill="1" applyAlignment="1">
      <alignment horizontal="center"/>
    </xf>
    <xf numFmtId="0" fontId="13" fillId="9" borderId="0" xfId="0" applyFont="1" applyFill="1"/>
    <xf numFmtId="0" fontId="9" fillId="9" borderId="0" xfId="0" applyFont="1" applyFill="1"/>
    <xf numFmtId="0" fontId="0" fillId="9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12" fillId="10" borderId="0" xfId="0" applyFont="1" applyFill="1"/>
    <xf numFmtId="0" fontId="6" fillId="10" borderId="0" xfId="0" applyFont="1" applyFill="1" applyAlignment="1">
      <alignment horizontal="center"/>
    </xf>
    <xf numFmtId="0" fontId="12" fillId="10" borderId="0" xfId="0" applyFont="1" applyFill="1" applyAlignment="1">
      <alignment wrapText="1"/>
    </xf>
    <xf numFmtId="0" fontId="13" fillId="11" borderId="0" xfId="0" applyFont="1" applyFill="1"/>
    <xf numFmtId="0" fontId="13" fillId="0" borderId="0" xfId="0" applyFont="1" applyFill="1"/>
    <xf numFmtId="0" fontId="9" fillId="11" borderId="0" xfId="0" applyFont="1" applyFill="1"/>
    <xf numFmtId="0" fontId="0" fillId="11" borderId="0" xfId="0" applyFill="1" applyAlignment="1">
      <alignment horizontal="center"/>
    </xf>
    <xf numFmtId="0" fontId="12" fillId="12" borderId="0" xfId="0" applyFont="1" applyFill="1" applyAlignment="1">
      <alignment wrapText="1"/>
    </xf>
    <xf numFmtId="0" fontId="6" fillId="12" borderId="0" xfId="0" applyFont="1" applyFill="1" applyAlignment="1">
      <alignment horizontal="center"/>
    </xf>
    <xf numFmtId="9" fontId="15" fillId="11" borderId="0" xfId="0" applyNumberFormat="1" applyFont="1" applyFill="1" applyAlignment="1">
      <alignment horizontal="center"/>
    </xf>
    <xf numFmtId="9" fontId="15" fillId="4" borderId="0" xfId="0" applyNumberFormat="1" applyFont="1" applyFill="1" applyAlignment="1">
      <alignment horizontal="center"/>
    </xf>
    <xf numFmtId="9" fontId="15" fillId="5" borderId="0" xfId="0" applyNumberFormat="1" applyFont="1" applyFill="1" applyAlignment="1">
      <alignment horizontal="center"/>
    </xf>
    <xf numFmtId="9" fontId="15" fillId="6" borderId="0" xfId="0" applyNumberFormat="1" applyFont="1" applyFill="1" applyAlignment="1">
      <alignment horizontal="center"/>
    </xf>
    <xf numFmtId="9" fontId="15" fillId="9" borderId="0" xfId="0" applyNumberFormat="1" applyFont="1" applyFill="1" applyAlignment="1">
      <alignment horizontal="center"/>
    </xf>
    <xf numFmtId="0" fontId="15" fillId="7" borderId="0" xfId="0" applyFont="1" applyFill="1" applyAlignment="1">
      <alignment horizontal="center"/>
    </xf>
    <xf numFmtId="0" fontId="15" fillId="10" borderId="0" xfId="0" applyFont="1" applyFill="1" applyAlignment="1">
      <alignment horizontal="center"/>
    </xf>
    <xf numFmtId="0" fontId="13" fillId="4" borderId="0" xfId="0" applyFont="1" applyFill="1" applyAlignment="1">
      <alignment horizontal="center"/>
    </xf>
    <xf numFmtId="0" fontId="13" fillId="5" borderId="0" xfId="0" applyFont="1" applyFill="1" applyAlignment="1">
      <alignment horizontal="center"/>
    </xf>
    <xf numFmtId="0" fontId="13" fillId="6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17" fillId="3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 vertical="center"/>
    </xf>
    <xf numFmtId="0" fontId="17" fillId="7" borderId="0" xfId="0" applyFont="1" applyFill="1" applyAlignment="1">
      <alignment horizontal="center"/>
    </xf>
    <xf numFmtId="0" fontId="17" fillId="8" borderId="0" xfId="0" applyFont="1" applyFill="1" applyAlignment="1">
      <alignment horizontal="center"/>
    </xf>
    <xf numFmtId="9" fontId="17" fillId="0" borderId="0" xfId="0" applyNumberFormat="1" applyFont="1" applyFill="1" applyAlignment="1">
      <alignment horizontal="center"/>
    </xf>
    <xf numFmtId="0" fontId="17" fillId="10" borderId="0" xfId="0" applyFont="1" applyFill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1" fillId="0" borderId="0" xfId="0" applyFont="1" applyAlignment="1">
      <alignment horizontal="justify" vertical="center"/>
    </xf>
    <xf numFmtId="0" fontId="16" fillId="0" borderId="0" xfId="0" applyFont="1" applyFill="1" applyAlignment="1">
      <alignment horizontal="justify" vertical="center"/>
    </xf>
    <xf numFmtId="0" fontId="11" fillId="0" borderId="0" xfId="0" applyFont="1" applyFill="1" applyAlignment="1">
      <alignment horizontal="justify" vertical="center"/>
    </xf>
    <xf numFmtId="0" fontId="14" fillId="12" borderId="0" xfId="0" applyFont="1" applyFill="1" applyAlignment="1">
      <alignment horizontal="center"/>
    </xf>
    <xf numFmtId="10" fontId="6" fillId="2" borderId="0" xfId="0" applyNumberFormat="1" applyFont="1" applyFill="1" applyAlignment="1">
      <alignment horizontal="center"/>
    </xf>
    <xf numFmtId="0" fontId="14" fillId="3" borderId="0" xfId="0" applyFont="1" applyFill="1" applyAlignment="1">
      <alignment horizontal="center"/>
    </xf>
    <xf numFmtId="0" fontId="14" fillId="10" borderId="0" xfId="0" applyFont="1" applyFill="1" applyAlignment="1">
      <alignment horizontal="center"/>
    </xf>
    <xf numFmtId="0" fontId="17" fillId="12" borderId="0" xfId="0" applyFont="1" applyFill="1" applyAlignment="1">
      <alignment horizontal="center"/>
    </xf>
    <xf numFmtId="0" fontId="13" fillId="9" borderId="0" xfId="0" applyFont="1" applyFill="1" applyAlignment="1">
      <alignment horizontal="center"/>
    </xf>
    <xf numFmtId="0" fontId="13" fillId="11" borderId="0" xfId="0" applyFont="1" applyFill="1" applyAlignment="1">
      <alignment horizontal="center"/>
    </xf>
    <xf numFmtId="0" fontId="6" fillId="12" borderId="0" xfId="0" applyFont="1" applyFill="1" applyAlignment="1">
      <alignment horizontal="left"/>
    </xf>
    <xf numFmtId="0" fontId="2" fillId="3" borderId="0" xfId="0" applyFont="1" applyFill="1" applyAlignment="1">
      <alignment wrapText="1"/>
    </xf>
    <xf numFmtId="9" fontId="13" fillId="11" borderId="0" xfId="0" applyNumberFormat="1" applyFont="1" applyFill="1"/>
    <xf numFmtId="9" fontId="13" fillId="9" borderId="0" xfId="0" applyNumberFormat="1" applyFont="1" applyFill="1"/>
    <xf numFmtId="9" fontId="13" fillId="6" borderId="0" xfId="0" applyNumberFormat="1" applyFont="1" applyFill="1"/>
    <xf numFmtId="9" fontId="13" fillId="5" borderId="0" xfId="0" applyNumberFormat="1" applyFont="1" applyFill="1"/>
    <xf numFmtId="9" fontId="13" fillId="4" borderId="0" xfId="0" applyNumberFormat="1" applyFont="1" applyFill="1"/>
    <xf numFmtId="164" fontId="0" fillId="0" borderId="0" xfId="0" applyNumberFormat="1"/>
    <xf numFmtId="164" fontId="0" fillId="0" borderId="0" xfId="0" applyNumberFormat="1" applyFill="1"/>
    <xf numFmtId="164" fontId="22" fillId="0" borderId="0" xfId="0" applyNumberFormat="1" applyFont="1"/>
    <xf numFmtId="0" fontId="12" fillId="7" borderId="0" xfId="0" applyFont="1" applyFill="1" applyAlignment="1">
      <alignment horizontal="justify" vertical="center"/>
    </xf>
    <xf numFmtId="0" fontId="12" fillId="3" borderId="0" xfId="0" applyFont="1" applyFill="1" applyAlignment="1">
      <alignment horizontal="justify" vertical="center"/>
    </xf>
    <xf numFmtId="0" fontId="12" fillId="2" borderId="0" xfId="0" applyFont="1" applyFill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56937"/>
      <color rgb="FF2281D8"/>
      <color rgb="FFCC2A04"/>
      <color rgb="FFB3F1F9"/>
      <color rgb="FFC267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SN" sz="1600" b="1"/>
              <a:t>Evaluation des capacités de résilience du Parc National de Mohéli dans un contexte de changements rapides</a:t>
            </a:r>
          </a:p>
        </c:rich>
      </c:tx>
      <c:layout>
        <c:manualLayout>
          <c:xMode val="edge"/>
          <c:yMode val="edge"/>
          <c:x val="0.12183254344391785"/>
          <c:y val="4.18204182041820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RESULT!$B$3:$B$18</c:f>
              <c:strCache>
                <c:ptCount val="16"/>
                <c:pt idx="0">
                  <c:v>A.1. CAPACITE D'ANTICIPATION</c:v>
                </c:pt>
                <c:pt idx="1">
                  <c:v>A2. NIVEAU DE SENSIBILISATION</c:v>
                </c:pt>
                <c:pt idx="2">
                  <c:v>A.3. REACTIVITE DE LA GESTION</c:v>
                </c:pt>
                <c:pt idx="3">
                  <c:v>A.4. PREPARATION ET REHABILITATION</c:v>
                </c:pt>
                <c:pt idx="4">
                  <c:v>B.1. PLANIFICATION SPATIALE</c:v>
                </c:pt>
                <c:pt idx="5">
                  <c:v>B.2. INTEGRATION SPATIALE DE L'AMP</c:v>
                </c:pt>
                <c:pt idx="6">
                  <c:v>B.3. MAITRISE FONCIERE</c:v>
                </c:pt>
                <c:pt idx="7">
                  <c:v>C.1. IMPLICATION DES PARTIES PRENANTES</c:v>
                </c:pt>
                <c:pt idx="8">
                  <c:v>C.2. FORMALISATION DE L'IMPLICATION DES PP</c:v>
                </c:pt>
                <c:pt idx="9">
                  <c:v>C.3. IMPLICATION DANS LES PRISES DE DECISION LOCALES</c:v>
                </c:pt>
                <c:pt idx="10">
                  <c:v>D.1. SOUTIEN POLITIQUE</c:v>
                </c:pt>
                <c:pt idx="11">
                  <c:v>D.2.  RESILIENCE INSTITUTIONELLE</c:v>
                </c:pt>
                <c:pt idx="12">
                  <c:v>D.3. PARTENARIATS INTERINSTITUTIONNELS</c:v>
                </c:pt>
                <c:pt idx="13">
                  <c:v>E.1. ACQUSITION DE CONNAISSANCES ET DONNEES</c:v>
                </c:pt>
                <c:pt idx="14">
                  <c:v>E.2. CAPITALISATION ET LECONS APPRISES</c:v>
                </c:pt>
                <c:pt idx="15">
                  <c:v>E.3. CAPACITES DE RESTAURATION</c:v>
                </c:pt>
              </c:strCache>
            </c:strRef>
          </c:cat>
          <c:val>
            <c:numRef>
              <c:f>RESULT!$C$3:$C$18</c:f>
              <c:numCache>
                <c:formatCode>0%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85-4FE3-8AD7-77DA2279D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856064"/>
        <c:axId val="198857856"/>
      </c:radarChart>
      <c:catAx>
        <c:axId val="198856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8857856"/>
        <c:crosses val="autoZero"/>
        <c:auto val="1"/>
        <c:lblAlgn val="ctr"/>
        <c:lblOffset val="100"/>
        <c:noMultiLvlLbl val="0"/>
      </c:catAx>
      <c:valAx>
        <c:axId val="198857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8856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190500</xdr:colOff>
      <xdr:row>4</xdr:row>
      <xdr:rowOff>266700</xdr:rowOff>
    </xdr:from>
    <xdr:to>
      <xdr:col>33</xdr:col>
      <xdr:colOff>228600</xdr:colOff>
      <xdr:row>81</xdr:row>
      <xdr:rowOff>38100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95CDD12-85EB-48D8-9DC3-7181B57891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88"/>
  <sheetViews>
    <sheetView tabSelected="1" topLeftCell="A388" zoomScale="130" zoomScaleNormal="130" workbookViewId="0">
      <selection activeCell="A35" sqref="A35"/>
    </sheetView>
  </sheetViews>
  <sheetFormatPr baseColWidth="10" defaultRowHeight="14.4" x14ac:dyDescent="0.55000000000000004"/>
  <cols>
    <col min="1" max="1" width="135.41796875" style="3" customWidth="1"/>
    <col min="2" max="2" width="6.68359375" style="6" customWidth="1"/>
    <col min="3" max="3" width="10.26171875" style="6" customWidth="1"/>
  </cols>
  <sheetData>
    <row r="1" spans="1:6" ht="25.8" x14ac:dyDescent="0.95">
      <c r="A1" s="32" t="s">
        <v>293</v>
      </c>
      <c r="B1" s="82" t="s">
        <v>1</v>
      </c>
      <c r="C1" s="82" t="s">
        <v>2</v>
      </c>
      <c r="D1" s="112">
        <f>SUM(E3,E23,E45,E70)</f>
        <v>0</v>
      </c>
      <c r="E1" s="112">
        <f>D1/4</f>
        <v>0</v>
      </c>
      <c r="F1" s="112"/>
    </row>
    <row r="2" spans="1:6" x14ac:dyDescent="0.55000000000000004">
      <c r="A2" s="25"/>
      <c r="B2" s="7"/>
      <c r="C2" s="7"/>
      <c r="D2" s="112"/>
      <c r="E2" s="112"/>
      <c r="F2" s="112"/>
    </row>
    <row r="3" spans="1:6" ht="15.6" x14ac:dyDescent="0.6">
      <c r="A3" s="8" t="s">
        <v>294</v>
      </c>
      <c r="B3" s="9"/>
      <c r="C3" s="22">
        <f>D3/4</f>
        <v>0</v>
      </c>
      <c r="D3" s="112">
        <f>SUM(E4:E22)</f>
        <v>0</v>
      </c>
      <c r="E3" s="112">
        <f>D3/4</f>
        <v>0</v>
      </c>
      <c r="F3" s="112"/>
    </row>
    <row r="4" spans="1:6" s="15" customFormat="1" ht="14.5" customHeight="1" x14ac:dyDescent="0.55000000000000004">
      <c r="A4" s="59" t="s">
        <v>314</v>
      </c>
      <c r="B4" s="51"/>
      <c r="C4" s="42"/>
      <c r="D4" s="113"/>
      <c r="E4" s="113"/>
      <c r="F4" s="113"/>
    </row>
    <row r="5" spans="1:6" x14ac:dyDescent="0.55000000000000004">
      <c r="A5" s="117" t="s">
        <v>315</v>
      </c>
      <c r="B5" s="52"/>
      <c r="C5" s="99"/>
      <c r="D5" s="112">
        <f>SUM(C6:C8)</f>
        <v>0</v>
      </c>
      <c r="F5" s="112">
        <v>1</v>
      </c>
    </row>
    <row r="6" spans="1:6" ht="31.15" customHeight="1" x14ac:dyDescent="0.6">
      <c r="A6" s="95" t="s">
        <v>313</v>
      </c>
      <c r="B6" s="53">
        <v>4</v>
      </c>
      <c r="C6" s="93"/>
      <c r="D6" s="112"/>
      <c r="E6" s="114"/>
      <c r="F6" s="112"/>
    </row>
    <row r="7" spans="1:6" ht="14.5" customHeight="1" x14ac:dyDescent="0.55000000000000004">
      <c r="A7" s="5" t="s">
        <v>19</v>
      </c>
      <c r="B7" s="53">
        <v>2</v>
      </c>
      <c r="C7" s="53"/>
      <c r="D7" s="112"/>
      <c r="E7" s="112"/>
      <c r="F7" s="112"/>
    </row>
    <row r="8" spans="1:6" x14ac:dyDescent="0.55000000000000004">
      <c r="A8" s="5" t="s">
        <v>20</v>
      </c>
      <c r="B8" s="53">
        <v>0</v>
      </c>
      <c r="C8" s="94"/>
      <c r="D8" s="112"/>
      <c r="E8" s="112"/>
      <c r="F8" s="112"/>
    </row>
    <row r="9" spans="1:6" x14ac:dyDescent="0.55000000000000004">
      <c r="A9" s="17" t="s">
        <v>21</v>
      </c>
      <c r="B9" s="54"/>
      <c r="C9" s="100"/>
      <c r="D9" s="112">
        <f>SUM(C10:C13)</f>
        <v>0</v>
      </c>
      <c r="E9" s="112">
        <f>D9/B10</f>
        <v>0</v>
      </c>
      <c r="F9" s="112"/>
    </row>
    <row r="10" spans="1:6" x14ac:dyDescent="0.55000000000000004">
      <c r="A10" s="5" t="s">
        <v>22</v>
      </c>
      <c r="B10" s="53">
        <v>3</v>
      </c>
      <c r="C10" s="94"/>
      <c r="D10" s="112"/>
      <c r="E10" s="112"/>
      <c r="F10" s="112"/>
    </row>
    <row r="11" spans="1:6" x14ac:dyDescent="0.55000000000000004">
      <c r="A11" s="5" t="s">
        <v>23</v>
      </c>
      <c r="B11" s="53">
        <v>2</v>
      </c>
      <c r="C11" s="94"/>
      <c r="D11" s="112"/>
      <c r="E11" s="112"/>
      <c r="F11" s="112"/>
    </row>
    <row r="12" spans="1:6" x14ac:dyDescent="0.55000000000000004">
      <c r="A12" s="5" t="s">
        <v>24</v>
      </c>
      <c r="B12" s="53">
        <v>1</v>
      </c>
      <c r="C12" s="53"/>
      <c r="D12" s="112"/>
      <c r="E12" s="112"/>
      <c r="F12" s="112"/>
    </row>
    <row r="13" spans="1:6" x14ac:dyDescent="0.55000000000000004">
      <c r="A13" s="5" t="s">
        <v>25</v>
      </c>
      <c r="B13" s="53">
        <v>0</v>
      </c>
      <c r="C13" s="94"/>
      <c r="D13" s="112"/>
      <c r="E13" s="112"/>
      <c r="F13" s="112"/>
    </row>
    <row r="14" spans="1:6" x14ac:dyDescent="0.55000000000000004">
      <c r="A14" s="17" t="s">
        <v>26</v>
      </c>
      <c r="B14" s="54"/>
      <c r="C14" s="100"/>
      <c r="D14" s="112">
        <f>SUM(C15:C17)</f>
        <v>0</v>
      </c>
      <c r="E14" s="112">
        <f>D14/B15</f>
        <v>0</v>
      </c>
      <c r="F14" s="112"/>
    </row>
    <row r="15" spans="1:6" x14ac:dyDescent="0.55000000000000004">
      <c r="A15" s="95" t="s">
        <v>27</v>
      </c>
      <c r="B15" s="41">
        <v>2</v>
      </c>
      <c r="C15" s="41"/>
      <c r="D15" s="112"/>
      <c r="E15" s="112"/>
      <c r="F15" s="112"/>
    </row>
    <row r="16" spans="1:6" x14ac:dyDescent="0.55000000000000004">
      <c r="A16" s="95" t="s">
        <v>28</v>
      </c>
      <c r="B16" s="93">
        <v>1</v>
      </c>
      <c r="C16" s="94"/>
      <c r="D16" s="112"/>
      <c r="E16" s="112"/>
      <c r="F16" s="112"/>
    </row>
    <row r="17" spans="1:6" x14ac:dyDescent="0.55000000000000004">
      <c r="A17" s="95" t="s">
        <v>29</v>
      </c>
      <c r="B17" s="93">
        <v>0</v>
      </c>
      <c r="C17" s="94"/>
      <c r="D17" s="112"/>
      <c r="E17" s="112"/>
      <c r="F17" s="112"/>
    </row>
    <row r="18" spans="1:6" ht="27.6" customHeight="1" x14ac:dyDescent="0.55000000000000004">
      <c r="A18" s="116" t="s">
        <v>312</v>
      </c>
      <c r="B18" s="54"/>
      <c r="C18" s="100"/>
      <c r="D18" s="112">
        <f>SUM(C19:C22)</f>
        <v>0</v>
      </c>
      <c r="E18" s="112">
        <f>D18/B19</f>
        <v>0</v>
      </c>
      <c r="F18" s="112"/>
    </row>
    <row r="19" spans="1:6" x14ac:dyDescent="0.55000000000000004">
      <c r="A19" s="5" t="s">
        <v>30</v>
      </c>
      <c r="B19" s="53">
        <v>3</v>
      </c>
      <c r="C19" s="94"/>
      <c r="D19" s="112"/>
      <c r="E19" s="112"/>
      <c r="F19" s="112"/>
    </row>
    <row r="20" spans="1:6" ht="33.6" customHeight="1" x14ac:dyDescent="0.55000000000000004">
      <c r="A20" s="95" t="s">
        <v>311</v>
      </c>
      <c r="B20" s="53">
        <v>2</v>
      </c>
      <c r="C20" s="94"/>
      <c r="D20" s="112"/>
      <c r="E20" s="112"/>
      <c r="F20" s="112"/>
    </row>
    <row r="21" spans="1:6" ht="34.9" customHeight="1" x14ac:dyDescent="0.55000000000000004">
      <c r="A21" s="95" t="s">
        <v>310</v>
      </c>
      <c r="B21" s="53">
        <v>1</v>
      </c>
      <c r="C21" s="53"/>
      <c r="D21" s="112"/>
      <c r="E21" s="112"/>
      <c r="F21" s="112"/>
    </row>
    <row r="22" spans="1:6" ht="34.9" customHeight="1" x14ac:dyDescent="0.55000000000000004">
      <c r="A22" s="5" t="s">
        <v>309</v>
      </c>
      <c r="B22" s="53">
        <v>0</v>
      </c>
      <c r="C22" s="94"/>
      <c r="D22" s="112"/>
      <c r="E22" s="112"/>
      <c r="F22" s="112"/>
    </row>
    <row r="23" spans="1:6" ht="15.6" x14ac:dyDescent="0.6">
      <c r="A23" s="8" t="s">
        <v>31</v>
      </c>
      <c r="B23" s="9"/>
      <c r="C23" s="76">
        <f>D23/5</f>
        <v>0</v>
      </c>
      <c r="D23" s="112">
        <f>SUM(E25:E41)</f>
        <v>0</v>
      </c>
      <c r="E23" s="112">
        <f>D23/5</f>
        <v>0</v>
      </c>
      <c r="F23" s="112"/>
    </row>
    <row r="24" spans="1:6" ht="47.5" customHeight="1" x14ac:dyDescent="0.55000000000000004">
      <c r="A24" s="60" t="s">
        <v>308</v>
      </c>
      <c r="B24" s="47"/>
      <c r="C24" s="85"/>
      <c r="D24" s="112"/>
      <c r="E24" s="112"/>
      <c r="F24" s="112"/>
    </row>
    <row r="25" spans="1:6" s="15" customFormat="1" x14ac:dyDescent="0.55000000000000004">
      <c r="A25" s="116" t="s">
        <v>307</v>
      </c>
      <c r="B25" s="49"/>
      <c r="C25" s="86"/>
      <c r="D25" s="113">
        <f>SUM(C26:C28)</f>
        <v>0</v>
      </c>
      <c r="E25" s="113">
        <f>D25/B26</f>
        <v>0</v>
      </c>
      <c r="F25" s="113">
        <v>5</v>
      </c>
    </row>
    <row r="26" spans="1:6" s="15" customFormat="1" x14ac:dyDescent="0.55000000000000004">
      <c r="A26" s="95" t="s">
        <v>306</v>
      </c>
      <c r="B26" s="41">
        <v>2</v>
      </c>
      <c r="C26" s="41"/>
      <c r="D26" s="113"/>
      <c r="E26" s="113"/>
      <c r="F26" s="113"/>
    </row>
    <row r="27" spans="1:6" s="15" customFormat="1" x14ac:dyDescent="0.55000000000000004">
      <c r="A27" s="4" t="s">
        <v>32</v>
      </c>
      <c r="B27" s="41">
        <v>1</v>
      </c>
      <c r="C27" s="41"/>
      <c r="D27" s="113"/>
      <c r="E27" s="113"/>
      <c r="F27" s="113"/>
    </row>
    <row r="28" spans="1:6" s="15" customFormat="1" x14ac:dyDescent="0.55000000000000004">
      <c r="A28" s="4" t="s">
        <v>33</v>
      </c>
      <c r="B28" s="41">
        <v>0</v>
      </c>
      <c r="C28" s="87"/>
      <c r="D28" s="113"/>
      <c r="E28" s="113"/>
      <c r="F28" s="113"/>
    </row>
    <row r="29" spans="1:6" s="15" customFormat="1" ht="45.6" customHeight="1" x14ac:dyDescent="0.55000000000000004">
      <c r="A29" s="18" t="s">
        <v>34</v>
      </c>
      <c r="B29" s="50"/>
      <c r="C29" s="86"/>
      <c r="D29" s="113">
        <f>SUM(C30:C32)</f>
        <v>0</v>
      </c>
      <c r="E29" s="113">
        <f>D29/B30</f>
        <v>0</v>
      </c>
      <c r="F29" s="113"/>
    </row>
    <row r="30" spans="1:6" s="15" customFormat="1" x14ac:dyDescent="0.55000000000000004">
      <c r="A30" s="29" t="s">
        <v>35</v>
      </c>
      <c r="B30" s="41">
        <v>4</v>
      </c>
      <c r="C30" s="41"/>
      <c r="D30" s="113"/>
      <c r="E30" s="113"/>
      <c r="F30" s="113"/>
    </row>
    <row r="31" spans="1:6" s="15" customFormat="1" x14ac:dyDescent="0.55000000000000004">
      <c r="A31" s="4" t="s">
        <v>36</v>
      </c>
      <c r="B31" s="41">
        <v>2</v>
      </c>
      <c r="C31" s="41"/>
      <c r="D31" s="113"/>
      <c r="E31" s="113"/>
      <c r="F31" s="113"/>
    </row>
    <row r="32" spans="1:6" s="15" customFormat="1" x14ac:dyDescent="0.55000000000000004">
      <c r="A32" s="4" t="s">
        <v>37</v>
      </c>
      <c r="B32" s="41">
        <v>0</v>
      </c>
      <c r="C32" s="87"/>
      <c r="D32" s="113"/>
      <c r="E32" s="113"/>
      <c r="F32" s="113"/>
    </row>
    <row r="33" spans="1:6" s="15" customFormat="1" ht="30" customHeight="1" x14ac:dyDescent="0.55000000000000004">
      <c r="A33" s="18" t="s">
        <v>38</v>
      </c>
      <c r="B33" s="50"/>
      <c r="C33" s="86"/>
      <c r="D33" s="113">
        <f>SUM(C34:C36)</f>
        <v>0</v>
      </c>
      <c r="E33" s="113">
        <f>D33/B34</f>
        <v>0</v>
      </c>
      <c r="F33" s="113"/>
    </row>
    <row r="34" spans="1:6" s="15" customFormat="1" ht="28.5" customHeight="1" x14ac:dyDescent="0.55000000000000004">
      <c r="A34" s="4" t="s">
        <v>316</v>
      </c>
      <c r="B34" s="41">
        <v>2</v>
      </c>
      <c r="C34" s="41"/>
      <c r="D34" s="113"/>
      <c r="E34" s="113"/>
      <c r="F34" s="113"/>
    </row>
    <row r="35" spans="1:6" s="15" customFormat="1" x14ac:dyDescent="0.55000000000000004">
      <c r="A35" s="95" t="s">
        <v>317</v>
      </c>
      <c r="B35" s="41">
        <v>1</v>
      </c>
      <c r="C35" s="87"/>
      <c r="D35" s="113"/>
      <c r="E35" s="113"/>
      <c r="F35" s="113"/>
    </row>
    <row r="36" spans="1:6" s="15" customFormat="1" x14ac:dyDescent="0.55000000000000004">
      <c r="A36" s="4" t="s">
        <v>39</v>
      </c>
      <c r="B36" s="41">
        <v>0</v>
      </c>
      <c r="C36" s="41"/>
      <c r="D36" s="113"/>
      <c r="E36" s="113"/>
      <c r="F36" s="113"/>
    </row>
    <row r="37" spans="1:6" s="15" customFormat="1" x14ac:dyDescent="0.55000000000000004">
      <c r="A37" s="17" t="s">
        <v>40</v>
      </c>
      <c r="B37" s="50"/>
      <c r="C37" s="86"/>
      <c r="D37" s="113">
        <f>SUM(C38:C40)</f>
        <v>0</v>
      </c>
      <c r="E37" s="113">
        <f>D37/B38</f>
        <v>0</v>
      </c>
      <c r="F37" s="113"/>
    </row>
    <row r="38" spans="1:6" s="15" customFormat="1" x14ac:dyDescent="0.55000000000000004">
      <c r="A38" s="19" t="s">
        <v>41</v>
      </c>
      <c r="B38" s="41">
        <v>2</v>
      </c>
      <c r="C38" s="41"/>
      <c r="D38" s="113"/>
      <c r="E38" s="113"/>
      <c r="F38" s="113"/>
    </row>
    <row r="39" spans="1:6" s="15" customFormat="1" x14ac:dyDescent="0.55000000000000004">
      <c r="A39" s="19" t="s">
        <v>42</v>
      </c>
      <c r="B39" s="41">
        <v>1</v>
      </c>
      <c r="C39" s="41"/>
      <c r="D39" s="113"/>
      <c r="E39" s="113"/>
      <c r="F39" s="113"/>
    </row>
    <row r="40" spans="1:6" s="15" customFormat="1" x14ac:dyDescent="0.55000000000000004">
      <c r="A40" s="19" t="s">
        <v>43</v>
      </c>
      <c r="B40" s="41">
        <v>0</v>
      </c>
      <c r="C40" s="87"/>
      <c r="D40" s="113"/>
      <c r="E40" s="113"/>
      <c r="F40" s="113"/>
    </row>
    <row r="41" spans="1:6" s="15" customFormat="1" x14ac:dyDescent="0.55000000000000004">
      <c r="A41" s="17" t="s">
        <v>44</v>
      </c>
      <c r="B41" s="50"/>
      <c r="C41" s="86"/>
      <c r="D41" s="113">
        <f>SUM(C42:C44)</f>
        <v>0</v>
      </c>
      <c r="E41" s="113">
        <f>D41/B42</f>
        <v>0</v>
      </c>
      <c r="F41" s="113"/>
    </row>
    <row r="42" spans="1:6" s="15" customFormat="1" x14ac:dyDescent="0.55000000000000004">
      <c r="A42" s="20" t="s">
        <v>45</v>
      </c>
      <c r="B42" s="41">
        <v>4</v>
      </c>
      <c r="C42" s="88"/>
      <c r="D42" s="113"/>
      <c r="E42" s="113"/>
      <c r="F42" s="113"/>
    </row>
    <row r="43" spans="1:6" s="15" customFormat="1" x14ac:dyDescent="0.55000000000000004">
      <c r="A43" s="20" t="s">
        <v>46</v>
      </c>
      <c r="B43" s="41">
        <v>3</v>
      </c>
      <c r="C43" s="41"/>
      <c r="D43" s="113"/>
      <c r="E43" s="113"/>
      <c r="F43" s="113"/>
    </row>
    <row r="44" spans="1:6" s="15" customFormat="1" x14ac:dyDescent="0.55000000000000004">
      <c r="A44" s="20" t="s">
        <v>47</v>
      </c>
      <c r="B44" s="21">
        <v>0</v>
      </c>
      <c r="C44" s="87"/>
      <c r="D44" s="113"/>
      <c r="E44" s="113"/>
      <c r="F44" s="113"/>
    </row>
    <row r="45" spans="1:6" s="15" customFormat="1" ht="15.6" x14ac:dyDescent="0.6">
      <c r="A45" s="8" t="s">
        <v>48</v>
      </c>
      <c r="B45" s="9"/>
      <c r="C45" s="76">
        <f>D45/5</f>
        <v>0</v>
      </c>
      <c r="D45" s="113">
        <f>SUM(E46:E64)</f>
        <v>0</v>
      </c>
      <c r="E45" s="113">
        <f>D45/5</f>
        <v>0</v>
      </c>
      <c r="F45" s="113"/>
    </row>
    <row r="46" spans="1:6" s="15" customFormat="1" x14ac:dyDescent="0.55000000000000004">
      <c r="A46" s="18" t="s">
        <v>49</v>
      </c>
      <c r="B46" s="49"/>
      <c r="C46" s="86"/>
      <c r="D46" s="113">
        <f>SUM(C47:C50)</f>
        <v>0</v>
      </c>
      <c r="E46" s="113">
        <f>D46/B47</f>
        <v>0</v>
      </c>
      <c r="F46" s="113">
        <v>10</v>
      </c>
    </row>
    <row r="47" spans="1:6" s="15" customFormat="1" x14ac:dyDescent="0.55000000000000004">
      <c r="A47" s="20" t="s">
        <v>289</v>
      </c>
      <c r="B47" s="41">
        <v>3</v>
      </c>
      <c r="C47" s="87"/>
      <c r="D47" s="113"/>
      <c r="E47" s="113"/>
      <c r="F47" s="113"/>
    </row>
    <row r="48" spans="1:6" s="15" customFormat="1" x14ac:dyDescent="0.55000000000000004">
      <c r="A48" s="20" t="s">
        <v>50</v>
      </c>
      <c r="B48" s="41">
        <v>3</v>
      </c>
      <c r="C48" s="87"/>
      <c r="D48" s="113"/>
      <c r="E48" s="113"/>
      <c r="F48" s="113"/>
    </row>
    <row r="49" spans="1:6" s="15" customFormat="1" x14ac:dyDescent="0.55000000000000004">
      <c r="A49" s="20" t="s">
        <v>51</v>
      </c>
      <c r="B49" s="41">
        <v>1</v>
      </c>
      <c r="C49" s="87"/>
      <c r="D49" s="113"/>
      <c r="E49" s="113"/>
      <c r="F49" s="113"/>
    </row>
    <row r="50" spans="1:6" s="15" customFormat="1" x14ac:dyDescent="0.55000000000000004">
      <c r="A50" s="20" t="s">
        <v>52</v>
      </c>
      <c r="B50" s="41">
        <v>0</v>
      </c>
      <c r="C50" s="87"/>
      <c r="D50" s="113"/>
      <c r="E50" s="113"/>
      <c r="F50" s="113"/>
    </row>
    <row r="51" spans="1:6" s="15" customFormat="1" x14ac:dyDescent="0.55000000000000004">
      <c r="A51" s="18" t="s">
        <v>53</v>
      </c>
      <c r="B51" s="49"/>
      <c r="C51" s="86"/>
      <c r="D51" s="113">
        <f>SUM(C52:C55)</f>
        <v>0</v>
      </c>
      <c r="E51" s="113">
        <f>D51/B52</f>
        <v>0</v>
      </c>
      <c r="F51" s="113"/>
    </row>
    <row r="52" spans="1:6" s="15" customFormat="1" x14ac:dyDescent="0.55000000000000004">
      <c r="A52" s="20" t="s">
        <v>54</v>
      </c>
      <c r="B52" s="41">
        <v>4</v>
      </c>
      <c r="C52" s="87"/>
      <c r="D52" s="113"/>
      <c r="E52" s="113"/>
      <c r="F52" s="113"/>
    </row>
    <row r="53" spans="1:6" s="15" customFormat="1" x14ac:dyDescent="0.55000000000000004">
      <c r="A53" s="20" t="s">
        <v>55</v>
      </c>
      <c r="B53" s="41">
        <v>2</v>
      </c>
      <c r="C53" s="87"/>
      <c r="D53" s="113"/>
      <c r="E53" s="113"/>
      <c r="F53" s="113"/>
    </row>
    <row r="54" spans="1:6" s="15" customFormat="1" x14ac:dyDescent="0.55000000000000004">
      <c r="A54" s="20" t="s">
        <v>56</v>
      </c>
      <c r="B54" s="41">
        <v>1</v>
      </c>
      <c r="C54" s="87"/>
      <c r="D54" s="113"/>
      <c r="E54" s="113"/>
      <c r="F54" s="113"/>
    </row>
    <row r="55" spans="1:6" s="15" customFormat="1" x14ac:dyDescent="0.55000000000000004">
      <c r="A55" s="20" t="s">
        <v>25</v>
      </c>
      <c r="B55" s="41">
        <v>0</v>
      </c>
      <c r="C55" s="87"/>
      <c r="D55" s="113"/>
      <c r="E55" s="113"/>
      <c r="F55" s="113"/>
    </row>
    <row r="56" spans="1:6" s="15" customFormat="1" x14ac:dyDescent="0.55000000000000004">
      <c r="A56" s="18" t="s">
        <v>57</v>
      </c>
      <c r="B56" s="49"/>
      <c r="C56" s="86"/>
      <c r="D56" s="113">
        <f>SUM(C57:C59)</f>
        <v>0</v>
      </c>
      <c r="E56" s="113">
        <f>D56/B57</f>
        <v>0</v>
      </c>
      <c r="F56" s="113"/>
    </row>
    <row r="57" spans="1:6" s="15" customFormat="1" x14ac:dyDescent="0.55000000000000004">
      <c r="A57" s="20" t="s">
        <v>58</v>
      </c>
      <c r="B57" s="41">
        <v>4</v>
      </c>
      <c r="C57" s="87"/>
      <c r="D57" s="113"/>
      <c r="E57" s="113"/>
      <c r="F57" s="113"/>
    </row>
    <row r="58" spans="1:6" s="15" customFormat="1" x14ac:dyDescent="0.55000000000000004">
      <c r="A58" s="20" t="s">
        <v>59</v>
      </c>
      <c r="B58" s="41">
        <v>2</v>
      </c>
      <c r="C58" s="87"/>
      <c r="D58" s="113"/>
      <c r="E58" s="113"/>
      <c r="F58" s="113"/>
    </row>
    <row r="59" spans="1:6" s="15" customFormat="1" x14ac:dyDescent="0.55000000000000004">
      <c r="A59" s="20" t="s">
        <v>60</v>
      </c>
      <c r="B59" s="41">
        <v>0</v>
      </c>
      <c r="C59" s="87"/>
      <c r="D59" s="113"/>
      <c r="E59" s="113"/>
      <c r="F59" s="113"/>
    </row>
    <row r="60" spans="1:6" s="15" customFormat="1" x14ac:dyDescent="0.55000000000000004">
      <c r="A60" s="18" t="s">
        <v>61</v>
      </c>
      <c r="B60" s="18"/>
      <c r="C60" s="18"/>
      <c r="D60" s="113">
        <f>SUM(C61:C63)</f>
        <v>0</v>
      </c>
      <c r="E60" s="113">
        <f>D60/B61</f>
        <v>0</v>
      </c>
      <c r="F60" s="113"/>
    </row>
    <row r="61" spans="1:6" s="15" customFormat="1" x14ac:dyDescent="0.55000000000000004">
      <c r="A61" s="20" t="s">
        <v>62</v>
      </c>
      <c r="B61" s="41">
        <v>4</v>
      </c>
      <c r="C61" s="87"/>
      <c r="D61" s="113"/>
      <c r="E61" s="113"/>
      <c r="F61" s="113"/>
    </row>
    <row r="62" spans="1:6" s="15" customFormat="1" x14ac:dyDescent="0.55000000000000004">
      <c r="A62" s="20" t="s">
        <v>63</v>
      </c>
      <c r="B62" s="41">
        <v>2</v>
      </c>
      <c r="C62" s="41"/>
      <c r="D62" s="113"/>
      <c r="E62" s="113"/>
      <c r="F62" s="113"/>
    </row>
    <row r="63" spans="1:6" s="15" customFormat="1" x14ac:dyDescent="0.55000000000000004">
      <c r="A63" s="20" t="s">
        <v>64</v>
      </c>
      <c r="B63" s="41">
        <v>0</v>
      </c>
      <c r="C63" s="87"/>
      <c r="D63" s="113"/>
      <c r="E63" s="113"/>
      <c r="F63" s="113"/>
    </row>
    <row r="64" spans="1:6" x14ac:dyDescent="0.55000000000000004">
      <c r="A64" s="18" t="s">
        <v>65</v>
      </c>
      <c r="B64" s="18"/>
      <c r="C64" s="18"/>
      <c r="D64" s="112">
        <f>SUM(C65:C69)</f>
        <v>0</v>
      </c>
      <c r="E64" s="112">
        <f>D64/B65</f>
        <v>0</v>
      </c>
      <c r="F64" s="112"/>
    </row>
    <row r="65" spans="1:6" x14ac:dyDescent="0.55000000000000004">
      <c r="A65" s="2" t="s">
        <v>66</v>
      </c>
      <c r="B65" s="47">
        <v>5</v>
      </c>
      <c r="C65" s="47"/>
      <c r="D65" s="112"/>
      <c r="E65" s="112"/>
      <c r="F65" s="112"/>
    </row>
    <row r="66" spans="1:6" x14ac:dyDescent="0.55000000000000004">
      <c r="A66" s="2" t="s">
        <v>67</v>
      </c>
      <c r="B66" s="47">
        <v>3</v>
      </c>
      <c r="C66" s="94"/>
      <c r="D66" s="112"/>
      <c r="E66" s="112"/>
      <c r="F66" s="112"/>
    </row>
    <row r="67" spans="1:6" s="15" customFormat="1" x14ac:dyDescent="0.55000000000000004">
      <c r="A67" s="2" t="s">
        <v>68</v>
      </c>
      <c r="B67" s="47">
        <v>2</v>
      </c>
      <c r="C67" s="47"/>
      <c r="D67" s="113"/>
      <c r="E67" s="113"/>
      <c r="F67" s="113"/>
    </row>
    <row r="68" spans="1:6" x14ac:dyDescent="0.55000000000000004">
      <c r="A68" s="2" t="s">
        <v>69</v>
      </c>
      <c r="B68" s="47">
        <v>1</v>
      </c>
      <c r="C68" s="94"/>
      <c r="D68" s="112"/>
      <c r="E68" s="112"/>
      <c r="F68" s="112"/>
    </row>
    <row r="69" spans="1:6" x14ac:dyDescent="0.55000000000000004">
      <c r="A69" s="2" t="s">
        <v>70</v>
      </c>
      <c r="B69" s="47">
        <v>0</v>
      </c>
      <c r="C69" s="94"/>
      <c r="D69" s="112"/>
      <c r="E69" s="112"/>
      <c r="F69" s="112"/>
    </row>
    <row r="70" spans="1:6" ht="15.6" x14ac:dyDescent="0.6">
      <c r="A70" s="8" t="s">
        <v>71</v>
      </c>
      <c r="B70" s="9"/>
      <c r="C70" s="76">
        <f>D70/7</f>
        <v>0</v>
      </c>
      <c r="D70" s="112">
        <f>SUM(E72:E93)</f>
        <v>0</v>
      </c>
      <c r="E70" s="112">
        <f>D70/7</f>
        <v>0</v>
      </c>
      <c r="F70" s="112"/>
    </row>
    <row r="71" spans="1:6" ht="34.9" customHeight="1" x14ac:dyDescent="0.55000000000000004">
      <c r="A71" s="96" t="s">
        <v>72</v>
      </c>
      <c r="B71" s="47"/>
      <c r="C71" s="85"/>
      <c r="D71" s="112"/>
      <c r="E71" s="112"/>
      <c r="F71" s="112"/>
    </row>
    <row r="72" spans="1:6" ht="27.6" customHeight="1" x14ac:dyDescent="0.55000000000000004">
      <c r="A72" s="106" t="s">
        <v>73</v>
      </c>
      <c r="B72" s="48"/>
      <c r="C72" s="86"/>
      <c r="D72" s="112">
        <f>SUM(C73)</f>
        <v>0</v>
      </c>
      <c r="E72" s="112">
        <f>D72/B73</f>
        <v>0</v>
      </c>
      <c r="F72" s="112">
        <v>15</v>
      </c>
    </row>
    <row r="73" spans="1:6" x14ac:dyDescent="0.55000000000000004">
      <c r="A73" s="24" t="s">
        <v>74</v>
      </c>
      <c r="B73" s="40">
        <v>2</v>
      </c>
      <c r="C73" s="40"/>
      <c r="D73" s="112"/>
      <c r="E73" s="112"/>
      <c r="F73" s="112"/>
    </row>
    <row r="74" spans="1:6" x14ac:dyDescent="0.55000000000000004">
      <c r="A74" s="23" t="s">
        <v>75</v>
      </c>
      <c r="B74" s="48"/>
      <c r="C74" s="86"/>
      <c r="D74" s="112">
        <f>SUM(C75)</f>
        <v>0</v>
      </c>
      <c r="E74" s="112">
        <f>D74/B75</f>
        <v>0</v>
      </c>
      <c r="F74" s="112"/>
    </row>
    <row r="75" spans="1:6" x14ac:dyDescent="0.55000000000000004">
      <c r="A75" s="24" t="s">
        <v>76</v>
      </c>
      <c r="B75" s="47">
        <v>2</v>
      </c>
      <c r="C75" s="47"/>
      <c r="D75" s="112"/>
      <c r="E75" s="112"/>
      <c r="F75" s="112"/>
    </row>
    <row r="76" spans="1:6" x14ac:dyDescent="0.55000000000000004">
      <c r="A76" s="23" t="s">
        <v>77</v>
      </c>
      <c r="B76" s="48"/>
      <c r="C76" s="86"/>
      <c r="D76" s="112">
        <f>SUM(C77:C79)</f>
        <v>0</v>
      </c>
      <c r="E76" s="112">
        <f>D76/B77</f>
        <v>0</v>
      </c>
      <c r="F76" s="112"/>
    </row>
    <row r="77" spans="1:6" x14ac:dyDescent="0.55000000000000004">
      <c r="A77" s="2" t="s">
        <v>78</v>
      </c>
      <c r="B77" s="47">
        <v>3</v>
      </c>
      <c r="C77" s="94"/>
      <c r="D77" s="112"/>
      <c r="E77" s="112"/>
      <c r="F77" s="112"/>
    </row>
    <row r="78" spans="1:6" x14ac:dyDescent="0.55000000000000004">
      <c r="A78" s="2" t="s">
        <v>79</v>
      </c>
      <c r="B78" s="47">
        <v>1</v>
      </c>
      <c r="C78" s="47"/>
      <c r="D78" s="112"/>
      <c r="E78" s="112"/>
      <c r="F78" s="112"/>
    </row>
    <row r="79" spans="1:6" x14ac:dyDescent="0.55000000000000004">
      <c r="A79" s="2" t="s">
        <v>80</v>
      </c>
      <c r="B79" s="47">
        <v>0</v>
      </c>
      <c r="C79" s="85"/>
      <c r="D79" s="112"/>
      <c r="E79" s="112"/>
      <c r="F79" s="112"/>
    </row>
    <row r="80" spans="1:6" x14ac:dyDescent="0.55000000000000004">
      <c r="A80" s="23" t="s">
        <v>81</v>
      </c>
      <c r="B80" s="48"/>
      <c r="C80" s="86"/>
      <c r="D80" s="112">
        <f>SUM(C81:C83)</f>
        <v>0</v>
      </c>
      <c r="E80" s="112">
        <f>D80/B81</f>
        <v>0</v>
      </c>
      <c r="F80" s="112"/>
    </row>
    <row r="81" spans="1:6" x14ac:dyDescent="0.55000000000000004">
      <c r="A81" s="2" t="s">
        <v>82</v>
      </c>
      <c r="B81" s="47">
        <v>2</v>
      </c>
      <c r="C81" s="47"/>
      <c r="D81" s="112"/>
      <c r="E81" s="112"/>
      <c r="F81" s="112"/>
    </row>
    <row r="82" spans="1:6" x14ac:dyDescent="0.55000000000000004">
      <c r="A82" s="2" t="s">
        <v>83</v>
      </c>
      <c r="B82" s="47">
        <v>1</v>
      </c>
      <c r="C82" s="85"/>
      <c r="D82" s="112"/>
      <c r="E82" s="112"/>
      <c r="F82" s="112"/>
    </row>
    <row r="83" spans="1:6" x14ac:dyDescent="0.55000000000000004">
      <c r="A83" s="2" t="s">
        <v>84</v>
      </c>
      <c r="B83" s="47">
        <v>0</v>
      </c>
      <c r="C83" s="85"/>
      <c r="D83" s="112"/>
      <c r="E83" s="112"/>
      <c r="F83" s="112"/>
    </row>
    <row r="84" spans="1:6" x14ac:dyDescent="0.55000000000000004">
      <c r="A84" s="23" t="s">
        <v>85</v>
      </c>
      <c r="B84" s="48"/>
      <c r="C84" s="86"/>
      <c r="D84" s="112">
        <f>SUM(C85:C88)</f>
        <v>0</v>
      </c>
      <c r="E84" s="112">
        <f>D84/B85</f>
        <v>0</v>
      </c>
      <c r="F84" s="112"/>
    </row>
    <row r="85" spans="1:6" x14ac:dyDescent="0.55000000000000004">
      <c r="A85" s="24" t="s">
        <v>86</v>
      </c>
      <c r="B85" s="40">
        <v>3</v>
      </c>
      <c r="C85" s="57"/>
      <c r="D85" s="112"/>
      <c r="E85" s="112"/>
      <c r="F85" s="112"/>
    </row>
    <row r="86" spans="1:6" x14ac:dyDescent="0.55000000000000004">
      <c r="A86" s="24" t="s">
        <v>87</v>
      </c>
      <c r="B86" s="40">
        <v>2</v>
      </c>
      <c r="C86" s="87"/>
      <c r="D86" s="112"/>
      <c r="E86" s="112"/>
      <c r="F86" s="112"/>
    </row>
    <row r="87" spans="1:6" x14ac:dyDescent="0.55000000000000004">
      <c r="A87" s="24" t="s">
        <v>88</v>
      </c>
      <c r="B87" s="40">
        <v>1</v>
      </c>
      <c r="C87" s="87"/>
      <c r="D87" s="112"/>
      <c r="E87" s="112"/>
      <c r="F87" s="112"/>
    </row>
    <row r="88" spans="1:6" x14ac:dyDescent="0.55000000000000004">
      <c r="A88" s="2" t="s">
        <v>89</v>
      </c>
      <c r="B88" s="47">
        <v>0</v>
      </c>
      <c r="C88" s="47"/>
      <c r="D88" s="112"/>
      <c r="E88" s="112"/>
      <c r="F88" s="112"/>
    </row>
    <row r="89" spans="1:6" x14ac:dyDescent="0.55000000000000004">
      <c r="A89" s="23" t="s">
        <v>90</v>
      </c>
      <c r="B89" s="48"/>
      <c r="C89" s="86"/>
      <c r="D89" s="112">
        <f>SUM(C90:C92)</f>
        <v>0</v>
      </c>
      <c r="E89" s="112">
        <f>D89/B90</f>
        <v>0</v>
      </c>
      <c r="F89" s="112"/>
    </row>
    <row r="90" spans="1:6" x14ac:dyDescent="0.55000000000000004">
      <c r="A90" s="2" t="s">
        <v>91</v>
      </c>
      <c r="B90" s="47">
        <v>2</v>
      </c>
      <c r="C90" s="94"/>
      <c r="D90" s="112"/>
      <c r="E90" s="112"/>
      <c r="F90" s="112"/>
    </row>
    <row r="91" spans="1:6" x14ac:dyDescent="0.55000000000000004">
      <c r="A91" s="2" t="s">
        <v>92</v>
      </c>
      <c r="B91" s="47">
        <v>1</v>
      </c>
      <c r="C91" s="85"/>
      <c r="D91" s="112"/>
      <c r="E91" s="112"/>
      <c r="F91" s="112"/>
    </row>
    <row r="92" spans="1:6" x14ac:dyDescent="0.55000000000000004">
      <c r="A92" s="2" t="s">
        <v>93</v>
      </c>
      <c r="B92" s="47">
        <v>0</v>
      </c>
      <c r="C92" s="47"/>
      <c r="D92" s="112"/>
      <c r="E92" s="112"/>
      <c r="F92" s="112"/>
    </row>
    <row r="93" spans="1:6" x14ac:dyDescent="0.55000000000000004">
      <c r="A93" s="23" t="s">
        <v>94</v>
      </c>
      <c r="B93" s="48"/>
      <c r="C93" s="86"/>
      <c r="D93" s="112">
        <f>SUM(C94:C97)</f>
        <v>0</v>
      </c>
      <c r="E93" s="112">
        <f>D93/B94</f>
        <v>0</v>
      </c>
      <c r="F93" s="112"/>
    </row>
    <row r="94" spans="1:6" x14ac:dyDescent="0.55000000000000004">
      <c r="A94" s="2" t="s">
        <v>95</v>
      </c>
      <c r="B94" s="47">
        <v>3</v>
      </c>
      <c r="C94" s="94"/>
      <c r="D94" s="112"/>
      <c r="E94" s="112"/>
      <c r="F94" s="112"/>
    </row>
    <row r="95" spans="1:6" x14ac:dyDescent="0.55000000000000004">
      <c r="A95" s="2" t="s">
        <v>96</v>
      </c>
      <c r="B95" s="47">
        <v>2</v>
      </c>
      <c r="C95" s="85"/>
      <c r="D95" s="112"/>
      <c r="E95" s="112"/>
      <c r="F95" s="112"/>
    </row>
    <row r="96" spans="1:6" x14ac:dyDescent="0.55000000000000004">
      <c r="A96" s="2" t="s">
        <v>97</v>
      </c>
      <c r="B96" s="47">
        <v>1</v>
      </c>
      <c r="C96" s="47"/>
      <c r="D96" s="112"/>
      <c r="E96" s="112"/>
      <c r="F96" s="112"/>
    </row>
    <row r="97" spans="1:6" x14ac:dyDescent="0.55000000000000004">
      <c r="A97" s="2" t="s">
        <v>98</v>
      </c>
      <c r="B97" s="43">
        <v>0</v>
      </c>
      <c r="C97" s="85"/>
      <c r="D97" s="112"/>
      <c r="E97" s="112"/>
      <c r="F97" s="112"/>
    </row>
    <row r="98" spans="1:6" ht="25.8" x14ac:dyDescent="0.95">
      <c r="A98" s="33" t="s">
        <v>305</v>
      </c>
      <c r="B98" s="83" t="s">
        <v>1</v>
      </c>
      <c r="C98" s="83" t="s">
        <v>2</v>
      </c>
      <c r="D98" s="112">
        <f>SUM(E125,E112,E100)</f>
        <v>0</v>
      </c>
      <c r="E98" s="112">
        <f>D98/3</f>
        <v>0</v>
      </c>
      <c r="F98" s="112"/>
    </row>
    <row r="99" spans="1:6" ht="28.2" x14ac:dyDescent="0.55000000000000004">
      <c r="A99" s="58" t="s">
        <v>99</v>
      </c>
      <c r="C99" s="47"/>
      <c r="D99" s="112"/>
      <c r="E99" s="112"/>
      <c r="F99" s="112"/>
    </row>
    <row r="100" spans="1:6" ht="15.6" x14ac:dyDescent="0.6">
      <c r="A100" s="10" t="s">
        <v>304</v>
      </c>
      <c r="B100" s="11"/>
      <c r="C100" s="77">
        <f>D100/2</f>
        <v>0</v>
      </c>
      <c r="D100" s="112">
        <f>SUM(E101:E107)</f>
        <v>0</v>
      </c>
      <c r="E100" s="112">
        <f>D100/2</f>
        <v>0</v>
      </c>
      <c r="F100" s="112"/>
    </row>
    <row r="101" spans="1:6" x14ac:dyDescent="0.55000000000000004">
      <c r="A101" s="115" t="s">
        <v>303</v>
      </c>
      <c r="B101" s="26"/>
      <c r="C101" s="46"/>
      <c r="D101" s="112">
        <f>SUM(C102:C106)</f>
        <v>0</v>
      </c>
      <c r="E101" s="112">
        <f>D101/B102</f>
        <v>0</v>
      </c>
      <c r="F101" s="112">
        <v>22</v>
      </c>
    </row>
    <row r="102" spans="1:6" ht="31.15" customHeight="1" x14ac:dyDescent="0.55000000000000004">
      <c r="A102" s="19" t="s">
        <v>100</v>
      </c>
      <c r="B102" s="40">
        <v>4</v>
      </c>
      <c r="C102" s="40"/>
      <c r="D102" s="112"/>
      <c r="E102" s="112"/>
      <c r="F102" s="112"/>
    </row>
    <row r="103" spans="1:6" x14ac:dyDescent="0.55000000000000004">
      <c r="A103" s="24" t="s">
        <v>101</v>
      </c>
      <c r="B103" s="57">
        <v>3</v>
      </c>
      <c r="C103" s="87"/>
      <c r="D103" s="112"/>
      <c r="E103" s="112"/>
      <c r="F103" s="112"/>
    </row>
    <row r="104" spans="1:6" x14ac:dyDescent="0.55000000000000004">
      <c r="A104" s="29" t="s">
        <v>102</v>
      </c>
      <c r="B104" s="40">
        <v>2</v>
      </c>
      <c r="C104" s="87"/>
      <c r="D104" s="112"/>
      <c r="E104" s="112"/>
      <c r="F104" s="112"/>
    </row>
    <row r="105" spans="1:6" x14ac:dyDescent="0.55000000000000004">
      <c r="A105" s="29" t="s">
        <v>103</v>
      </c>
      <c r="B105" s="40">
        <v>1</v>
      </c>
      <c r="C105" s="87"/>
      <c r="D105" s="112"/>
      <c r="E105" s="112"/>
      <c r="F105" s="112"/>
    </row>
    <row r="106" spans="1:6" x14ac:dyDescent="0.55000000000000004">
      <c r="A106" s="29" t="s">
        <v>104</v>
      </c>
      <c r="B106" s="40">
        <v>0</v>
      </c>
      <c r="C106" s="87"/>
      <c r="D106" s="112"/>
      <c r="E106" s="112"/>
      <c r="F106" s="112"/>
    </row>
    <row r="107" spans="1:6" ht="14.5" customHeight="1" x14ac:dyDescent="0.55000000000000004">
      <c r="A107" s="27" t="s">
        <v>105</v>
      </c>
      <c r="B107" s="44"/>
      <c r="C107" s="89"/>
      <c r="D107" s="112">
        <f>SUM(C108:C111)</f>
        <v>0</v>
      </c>
      <c r="E107" s="112">
        <f>D107/B108</f>
        <v>0</v>
      </c>
      <c r="F107" s="112"/>
    </row>
    <row r="108" spans="1:6" x14ac:dyDescent="0.55000000000000004">
      <c r="A108" s="19" t="s">
        <v>106</v>
      </c>
      <c r="B108" s="41">
        <v>3</v>
      </c>
      <c r="C108" s="87"/>
      <c r="D108" s="112"/>
      <c r="E108" s="112"/>
      <c r="F108" s="112"/>
    </row>
    <row r="109" spans="1:6" x14ac:dyDescent="0.55000000000000004">
      <c r="A109" s="97" t="s">
        <v>107</v>
      </c>
      <c r="B109" s="41">
        <v>2</v>
      </c>
      <c r="C109" s="41"/>
      <c r="D109" s="112"/>
      <c r="E109" s="112"/>
      <c r="F109" s="112"/>
    </row>
    <row r="110" spans="1:6" x14ac:dyDescent="0.55000000000000004">
      <c r="A110" s="19" t="s">
        <v>108</v>
      </c>
      <c r="B110" s="41">
        <v>1</v>
      </c>
      <c r="C110" s="87"/>
      <c r="D110" s="112"/>
      <c r="E110" s="112"/>
      <c r="F110" s="112"/>
    </row>
    <row r="111" spans="1:6" x14ac:dyDescent="0.55000000000000004">
      <c r="A111" s="19" t="s">
        <v>109</v>
      </c>
      <c r="B111" s="41">
        <v>0</v>
      </c>
      <c r="C111" s="87"/>
      <c r="D111" s="112"/>
      <c r="E111" s="112"/>
      <c r="F111" s="112"/>
    </row>
    <row r="112" spans="1:6" ht="15.6" x14ac:dyDescent="0.6">
      <c r="A112" s="10" t="s">
        <v>302</v>
      </c>
      <c r="B112" s="45"/>
      <c r="C112" s="77">
        <f>D112/3</f>
        <v>0</v>
      </c>
      <c r="D112" s="112">
        <f>SUM(E113:E121)</f>
        <v>0</v>
      </c>
      <c r="E112" s="112">
        <f>D112/3</f>
        <v>0</v>
      </c>
      <c r="F112" s="112"/>
    </row>
    <row r="113" spans="1:6" x14ac:dyDescent="0.55000000000000004">
      <c r="A113" s="27" t="s">
        <v>110</v>
      </c>
      <c r="B113" s="46"/>
      <c r="C113" s="46"/>
      <c r="D113" s="112">
        <f>SUM(C114:C116)</f>
        <v>0</v>
      </c>
      <c r="E113" s="112">
        <f>D113/B114</f>
        <v>0</v>
      </c>
      <c r="F113" s="112">
        <v>24</v>
      </c>
    </row>
    <row r="114" spans="1:6" x14ac:dyDescent="0.55000000000000004">
      <c r="A114" s="19" t="s">
        <v>111</v>
      </c>
      <c r="B114" s="40">
        <v>4</v>
      </c>
      <c r="C114" s="40"/>
      <c r="D114" s="112"/>
      <c r="E114" s="112"/>
      <c r="F114" s="112"/>
    </row>
    <row r="115" spans="1:6" x14ac:dyDescent="0.55000000000000004">
      <c r="A115" s="19" t="s">
        <v>112</v>
      </c>
      <c r="B115" s="40">
        <v>2</v>
      </c>
      <c r="C115" s="40"/>
      <c r="D115" s="112"/>
      <c r="E115" s="112"/>
      <c r="F115" s="112"/>
    </row>
    <row r="116" spans="1:6" x14ac:dyDescent="0.55000000000000004">
      <c r="A116" s="19" t="s">
        <v>113</v>
      </c>
      <c r="B116" s="40">
        <v>0</v>
      </c>
      <c r="C116" s="87"/>
      <c r="D116" s="112"/>
      <c r="E116" s="112"/>
      <c r="F116" s="112"/>
    </row>
    <row r="117" spans="1:6" ht="32.5" customHeight="1" x14ac:dyDescent="0.55000000000000004">
      <c r="A117" s="27" t="s">
        <v>114</v>
      </c>
      <c r="B117" s="44"/>
      <c r="C117" s="89"/>
      <c r="D117" s="112">
        <f>SUM(C118:C120)</f>
        <v>0</v>
      </c>
      <c r="E117" s="112">
        <f>D117/B118</f>
        <v>0</v>
      </c>
      <c r="F117" s="112"/>
    </row>
    <row r="118" spans="1:6" x14ac:dyDescent="0.55000000000000004">
      <c r="A118" s="97" t="s">
        <v>301</v>
      </c>
      <c r="B118" s="41">
        <v>3</v>
      </c>
      <c r="C118" s="87"/>
      <c r="D118" s="112"/>
      <c r="E118" s="112"/>
      <c r="F118" s="112"/>
    </row>
    <row r="119" spans="1:6" x14ac:dyDescent="0.55000000000000004">
      <c r="A119" s="19" t="s">
        <v>115</v>
      </c>
      <c r="B119" s="41">
        <v>2</v>
      </c>
      <c r="C119" s="41"/>
      <c r="D119" s="112"/>
      <c r="E119" s="112"/>
      <c r="F119" s="112"/>
    </row>
    <row r="120" spans="1:6" x14ac:dyDescent="0.55000000000000004">
      <c r="A120" s="19" t="s">
        <v>116</v>
      </c>
      <c r="B120" s="41">
        <v>0</v>
      </c>
      <c r="C120" s="41"/>
      <c r="D120" s="112"/>
      <c r="E120" s="112"/>
      <c r="F120" s="112"/>
    </row>
    <row r="121" spans="1:6" x14ac:dyDescent="0.55000000000000004">
      <c r="A121" s="27" t="s">
        <v>117</v>
      </c>
      <c r="B121" s="44"/>
      <c r="C121" s="89"/>
      <c r="D121" s="112">
        <f>SUM(C122:C124)</f>
        <v>0</v>
      </c>
      <c r="E121" s="112">
        <f>D121/B122</f>
        <v>0</v>
      </c>
      <c r="F121" s="112"/>
    </row>
    <row r="122" spans="1:6" x14ac:dyDescent="0.55000000000000004">
      <c r="A122" s="19" t="s">
        <v>118</v>
      </c>
      <c r="B122" s="41">
        <v>2</v>
      </c>
      <c r="C122" s="41"/>
      <c r="D122" s="112"/>
      <c r="E122" s="112"/>
      <c r="F122" s="112"/>
    </row>
    <row r="123" spans="1:6" x14ac:dyDescent="0.55000000000000004">
      <c r="A123" s="19" t="s">
        <v>119</v>
      </c>
      <c r="B123" s="41">
        <v>1</v>
      </c>
      <c r="C123" s="87"/>
      <c r="D123" s="112"/>
      <c r="E123" s="112"/>
      <c r="F123" s="112"/>
    </row>
    <row r="124" spans="1:6" x14ac:dyDescent="0.55000000000000004">
      <c r="A124" s="19" t="s">
        <v>120</v>
      </c>
      <c r="B124" s="41">
        <v>0</v>
      </c>
      <c r="C124" s="87"/>
      <c r="D124" s="112"/>
      <c r="E124" s="112"/>
      <c r="F124" s="112"/>
    </row>
    <row r="125" spans="1:6" ht="15.6" x14ac:dyDescent="0.6">
      <c r="A125" s="10" t="s">
        <v>121</v>
      </c>
      <c r="B125" s="11"/>
      <c r="C125" s="77">
        <f>D125/2</f>
        <v>0</v>
      </c>
      <c r="D125" s="112">
        <f>SUM(E126:E130)</f>
        <v>0</v>
      </c>
      <c r="E125" s="112">
        <f>D125/2</f>
        <v>0</v>
      </c>
      <c r="F125" s="112"/>
    </row>
    <row r="126" spans="1:6" x14ac:dyDescent="0.55000000000000004">
      <c r="A126" s="30" t="s">
        <v>122</v>
      </c>
      <c r="B126" s="28"/>
      <c r="C126" s="80"/>
      <c r="D126" s="112">
        <f>SUM(C127:C129)</f>
        <v>0</v>
      </c>
      <c r="E126" s="112">
        <f>D126/B127</f>
        <v>0</v>
      </c>
      <c r="F126" s="112">
        <v>27</v>
      </c>
    </row>
    <row r="127" spans="1:6" x14ac:dyDescent="0.55000000000000004">
      <c r="A127" s="5" t="s">
        <v>123</v>
      </c>
      <c r="B127" s="41">
        <v>3</v>
      </c>
      <c r="C127" s="41"/>
      <c r="D127" s="112"/>
      <c r="E127" s="112"/>
      <c r="F127" s="112"/>
    </row>
    <row r="128" spans="1:6" x14ac:dyDescent="0.55000000000000004">
      <c r="A128" s="5" t="s">
        <v>124</v>
      </c>
      <c r="B128" s="41">
        <v>1</v>
      </c>
      <c r="C128" s="87"/>
      <c r="D128" s="112"/>
      <c r="E128" s="112"/>
      <c r="F128" s="112"/>
    </row>
    <row r="129" spans="1:6" x14ac:dyDescent="0.55000000000000004">
      <c r="A129" s="5" t="s">
        <v>125</v>
      </c>
      <c r="B129" s="41">
        <v>0</v>
      </c>
      <c r="C129" s="87"/>
      <c r="D129" s="112"/>
      <c r="E129" s="112"/>
      <c r="F129" s="112"/>
    </row>
    <row r="130" spans="1:6" x14ac:dyDescent="0.55000000000000004">
      <c r="A130" s="27" t="s">
        <v>126</v>
      </c>
      <c r="B130" s="26"/>
      <c r="C130" s="89"/>
      <c r="D130" s="112">
        <f>SUM(C131:C133)</f>
        <v>0</v>
      </c>
      <c r="E130" s="112">
        <f>D130/B131</f>
        <v>0</v>
      </c>
      <c r="F130" s="112"/>
    </row>
    <row r="131" spans="1:6" ht="14.1" customHeight="1" x14ac:dyDescent="0.55000000000000004">
      <c r="A131" s="5" t="s">
        <v>127</v>
      </c>
      <c r="B131" s="43">
        <v>3</v>
      </c>
      <c r="C131" s="85"/>
      <c r="D131" s="112"/>
      <c r="E131" s="112"/>
      <c r="F131" s="112"/>
    </row>
    <row r="132" spans="1:6" ht="14.1" customHeight="1" x14ac:dyDescent="0.55000000000000004">
      <c r="A132" s="5" t="s">
        <v>128</v>
      </c>
      <c r="B132" s="43">
        <v>2</v>
      </c>
      <c r="C132" s="43"/>
      <c r="D132" s="112"/>
      <c r="E132" s="112"/>
      <c r="F132" s="112"/>
    </row>
    <row r="133" spans="1:6" x14ac:dyDescent="0.55000000000000004">
      <c r="A133" s="5" t="s">
        <v>129</v>
      </c>
      <c r="B133" s="43">
        <v>0</v>
      </c>
      <c r="C133" s="85"/>
      <c r="D133" s="112"/>
      <c r="E133" s="112"/>
      <c r="F133" s="112"/>
    </row>
    <row r="134" spans="1:6" ht="25.8" x14ac:dyDescent="0.95">
      <c r="A134" s="34" t="s">
        <v>300</v>
      </c>
      <c r="B134" s="84" t="s">
        <v>1</v>
      </c>
      <c r="C134" s="84" t="s">
        <v>2</v>
      </c>
      <c r="D134" s="112">
        <f>SUM(E136,E171,E190)</f>
        <v>0</v>
      </c>
      <c r="E134" s="112">
        <f>D134/3</f>
        <v>0</v>
      </c>
      <c r="F134" s="112"/>
    </row>
    <row r="135" spans="1:6" ht="51.6" customHeight="1" x14ac:dyDescent="0.55000000000000004">
      <c r="A135" s="58" t="s">
        <v>130</v>
      </c>
      <c r="C135" s="47"/>
      <c r="D135" s="112"/>
      <c r="E135" s="112"/>
      <c r="F135" s="112"/>
    </row>
    <row r="136" spans="1:6" ht="15.6" x14ac:dyDescent="0.6">
      <c r="A136" s="12" t="s">
        <v>131</v>
      </c>
      <c r="B136" s="31"/>
      <c r="C136" s="78">
        <f>D136/8</f>
        <v>0</v>
      </c>
      <c r="D136" s="112">
        <f>SUM(E137:E167)</f>
        <v>0</v>
      </c>
      <c r="E136" s="112">
        <f>D136/8</f>
        <v>0</v>
      </c>
      <c r="F136" s="112"/>
    </row>
    <row r="137" spans="1:6" x14ac:dyDescent="0.55000000000000004">
      <c r="A137" s="36" t="s">
        <v>132</v>
      </c>
      <c r="B137" s="39"/>
      <c r="C137" s="39"/>
      <c r="D137" s="112">
        <f>SUM(C138:C140)</f>
        <v>0</v>
      </c>
      <c r="E137" s="112">
        <f>D137/B138</f>
        <v>0</v>
      </c>
      <c r="F137" s="112">
        <v>29</v>
      </c>
    </row>
    <row r="138" spans="1:6" x14ac:dyDescent="0.55000000000000004">
      <c r="A138" s="29" t="s">
        <v>133</v>
      </c>
      <c r="B138" s="55">
        <v>2</v>
      </c>
      <c r="C138" s="55"/>
      <c r="D138" s="112"/>
      <c r="E138" s="112"/>
      <c r="F138" s="112"/>
    </row>
    <row r="139" spans="1:6" x14ac:dyDescent="0.55000000000000004">
      <c r="A139" s="4" t="s">
        <v>134</v>
      </c>
      <c r="B139" s="47">
        <v>1</v>
      </c>
      <c r="C139" s="94"/>
      <c r="D139" s="112"/>
      <c r="E139" s="112"/>
      <c r="F139" s="112"/>
    </row>
    <row r="140" spans="1:6" x14ac:dyDescent="0.55000000000000004">
      <c r="A140" s="4" t="s">
        <v>135</v>
      </c>
      <c r="B140" s="47">
        <v>0</v>
      </c>
      <c r="C140" s="94"/>
      <c r="D140" s="112"/>
      <c r="E140" s="112"/>
      <c r="F140" s="112"/>
    </row>
    <row r="141" spans="1:6" x14ac:dyDescent="0.55000000000000004">
      <c r="A141" s="37" t="s">
        <v>136</v>
      </c>
      <c r="B141" s="39"/>
      <c r="C141" s="56"/>
      <c r="D141" s="112">
        <f>SUM(C142:C144)</f>
        <v>0</v>
      </c>
      <c r="E141" s="112">
        <f>D141/B142</f>
        <v>0</v>
      </c>
      <c r="F141" s="112"/>
    </row>
    <row r="142" spans="1:6" x14ac:dyDescent="0.55000000000000004">
      <c r="A142" s="19" t="s">
        <v>290</v>
      </c>
      <c r="B142" s="47">
        <v>2</v>
      </c>
      <c r="C142" s="94"/>
      <c r="D142" s="112"/>
      <c r="E142" s="112"/>
      <c r="F142" s="112"/>
    </row>
    <row r="143" spans="1:6" x14ac:dyDescent="0.55000000000000004">
      <c r="A143" s="19" t="s">
        <v>138</v>
      </c>
      <c r="B143" s="47">
        <v>1</v>
      </c>
      <c r="C143" s="47"/>
      <c r="D143" s="112"/>
      <c r="E143" s="112"/>
      <c r="F143" s="112"/>
    </row>
    <row r="144" spans="1:6" x14ac:dyDescent="0.55000000000000004">
      <c r="A144" s="95" t="s">
        <v>139</v>
      </c>
      <c r="B144" s="47">
        <v>0</v>
      </c>
      <c r="C144" s="94"/>
      <c r="D144" s="112"/>
      <c r="E144" s="112"/>
      <c r="F144" s="112"/>
    </row>
    <row r="145" spans="1:6" ht="43.15" customHeight="1" x14ac:dyDescent="0.55000000000000004">
      <c r="A145" s="38" t="s">
        <v>140</v>
      </c>
      <c r="B145" s="56"/>
      <c r="C145" s="56"/>
      <c r="D145" s="112">
        <f>SUM(C146:C149)</f>
        <v>0</v>
      </c>
      <c r="E145" s="112">
        <f>D145/B146</f>
        <v>0</v>
      </c>
      <c r="F145" s="112"/>
    </row>
    <row r="146" spans="1:6" x14ac:dyDescent="0.55000000000000004">
      <c r="A146" s="97" t="s">
        <v>141</v>
      </c>
      <c r="B146" s="57">
        <v>4</v>
      </c>
      <c r="C146" s="57"/>
      <c r="D146" s="112"/>
      <c r="E146" s="112"/>
      <c r="F146" s="112"/>
    </row>
    <row r="147" spans="1:6" x14ac:dyDescent="0.55000000000000004">
      <c r="A147" s="97" t="s">
        <v>142</v>
      </c>
      <c r="B147" s="57">
        <v>3</v>
      </c>
      <c r="C147" s="57"/>
      <c r="D147" s="112"/>
      <c r="E147" s="112"/>
      <c r="F147" s="112"/>
    </row>
    <row r="148" spans="1:6" x14ac:dyDescent="0.55000000000000004">
      <c r="A148" s="95" t="s">
        <v>143</v>
      </c>
      <c r="B148" s="47">
        <v>2</v>
      </c>
      <c r="C148" s="94"/>
      <c r="D148" s="112"/>
      <c r="E148" s="112"/>
      <c r="F148" s="112"/>
    </row>
    <row r="149" spans="1:6" x14ac:dyDescent="0.55000000000000004">
      <c r="A149" s="4" t="s">
        <v>144</v>
      </c>
      <c r="B149" s="47">
        <v>0</v>
      </c>
      <c r="C149" s="94"/>
      <c r="D149" s="112"/>
      <c r="E149" s="112"/>
      <c r="F149" s="112"/>
    </row>
    <row r="150" spans="1:6" x14ac:dyDescent="0.55000000000000004">
      <c r="A150" s="36" t="s">
        <v>145</v>
      </c>
      <c r="B150" s="39"/>
      <c r="C150" s="56"/>
      <c r="D150" s="112">
        <f>SUM(C151:C153)</f>
        <v>0</v>
      </c>
      <c r="E150" s="112">
        <f>D150/B151</f>
        <v>0</v>
      </c>
      <c r="F150" s="112"/>
    </row>
    <row r="151" spans="1:6" x14ac:dyDescent="0.55000000000000004">
      <c r="A151" s="29" t="s">
        <v>146</v>
      </c>
      <c r="B151" s="40">
        <v>4</v>
      </c>
      <c r="C151" s="57"/>
      <c r="D151" s="112"/>
      <c r="E151" s="112"/>
      <c r="F151" s="112"/>
    </row>
    <row r="152" spans="1:6" x14ac:dyDescent="0.55000000000000004">
      <c r="A152" s="29" t="s">
        <v>147</v>
      </c>
      <c r="B152" s="40">
        <v>2</v>
      </c>
      <c r="C152" s="57"/>
      <c r="D152" s="112"/>
      <c r="E152" s="112"/>
      <c r="F152" s="112"/>
    </row>
    <row r="153" spans="1:6" x14ac:dyDescent="0.55000000000000004">
      <c r="A153" s="4" t="s">
        <v>148</v>
      </c>
      <c r="B153" s="47">
        <v>0</v>
      </c>
      <c r="C153" s="47"/>
      <c r="D153" s="112"/>
      <c r="E153" s="112"/>
      <c r="F153" s="112"/>
    </row>
    <row r="154" spans="1:6" ht="32.5" customHeight="1" x14ac:dyDescent="0.55000000000000004">
      <c r="A154" s="36" t="s">
        <v>149</v>
      </c>
      <c r="B154" s="39"/>
      <c r="C154" s="56"/>
      <c r="D154" s="112">
        <f>SUM(C155:C157)</f>
        <v>0</v>
      </c>
      <c r="E154" s="112">
        <f>D154/B155</f>
        <v>0</v>
      </c>
      <c r="F154" s="112"/>
    </row>
    <row r="155" spans="1:6" x14ac:dyDescent="0.55000000000000004">
      <c r="A155" s="97" t="s">
        <v>150</v>
      </c>
      <c r="B155" s="40">
        <v>2</v>
      </c>
      <c r="C155" s="57"/>
      <c r="D155" s="112"/>
      <c r="E155" s="112"/>
      <c r="F155" s="112"/>
    </row>
    <row r="156" spans="1:6" x14ac:dyDescent="0.55000000000000004">
      <c r="A156" s="97" t="s">
        <v>151</v>
      </c>
      <c r="B156" s="40">
        <v>1</v>
      </c>
      <c r="C156" s="40"/>
      <c r="D156" s="112"/>
      <c r="E156" s="112"/>
      <c r="F156" s="112"/>
    </row>
    <row r="157" spans="1:6" x14ac:dyDescent="0.55000000000000004">
      <c r="A157" s="95" t="s">
        <v>152</v>
      </c>
      <c r="B157" s="40">
        <v>0</v>
      </c>
      <c r="C157" s="87"/>
      <c r="D157" s="112"/>
      <c r="E157" s="112"/>
      <c r="F157" s="112"/>
    </row>
    <row r="158" spans="1:6" x14ac:dyDescent="0.55000000000000004">
      <c r="A158" s="36" t="s">
        <v>153</v>
      </c>
      <c r="B158" s="39"/>
      <c r="C158" s="90"/>
      <c r="D158" s="112">
        <f>SUM(C159:C162)</f>
        <v>0</v>
      </c>
      <c r="E158" s="112">
        <f>D158/B159</f>
        <v>0</v>
      </c>
      <c r="F158" s="112"/>
    </row>
    <row r="159" spans="1:6" x14ac:dyDescent="0.55000000000000004">
      <c r="A159" s="29" t="s">
        <v>154</v>
      </c>
      <c r="B159" s="57">
        <v>4</v>
      </c>
      <c r="C159" s="57"/>
      <c r="D159" s="112"/>
      <c r="E159" s="112"/>
      <c r="F159" s="112"/>
    </row>
    <row r="160" spans="1:6" x14ac:dyDescent="0.55000000000000004">
      <c r="A160" s="29" t="s">
        <v>155</v>
      </c>
      <c r="B160" s="40">
        <v>3</v>
      </c>
      <c r="C160" s="40"/>
      <c r="D160" s="112"/>
      <c r="E160" s="112"/>
      <c r="F160" s="112"/>
    </row>
    <row r="161" spans="1:6" x14ac:dyDescent="0.55000000000000004">
      <c r="A161" s="29" t="s">
        <v>156</v>
      </c>
      <c r="B161" s="40">
        <v>2</v>
      </c>
      <c r="C161" s="87"/>
      <c r="D161" s="112"/>
      <c r="E161" s="112"/>
      <c r="F161" s="112"/>
    </row>
    <row r="162" spans="1:6" x14ac:dyDescent="0.55000000000000004">
      <c r="A162" s="29" t="s">
        <v>157</v>
      </c>
      <c r="B162" s="40">
        <v>0</v>
      </c>
      <c r="C162" s="87"/>
      <c r="D162" s="112"/>
      <c r="E162" s="112"/>
      <c r="F162" s="112"/>
    </row>
    <row r="163" spans="1:6" x14ac:dyDescent="0.55000000000000004">
      <c r="A163" s="36" t="s">
        <v>158</v>
      </c>
      <c r="B163" s="39"/>
      <c r="C163" s="90"/>
      <c r="D163" s="112">
        <f>SUM(C164:C166)</f>
        <v>0</v>
      </c>
      <c r="E163" s="112">
        <f>D163/B164</f>
        <v>0</v>
      </c>
      <c r="F163" s="112"/>
    </row>
    <row r="164" spans="1:6" x14ac:dyDescent="0.55000000000000004">
      <c r="A164" s="29" t="s">
        <v>159</v>
      </c>
      <c r="B164" s="40">
        <v>2</v>
      </c>
      <c r="C164" s="57"/>
      <c r="D164" s="112"/>
      <c r="E164" s="112"/>
      <c r="F164" s="112"/>
    </row>
    <row r="165" spans="1:6" x14ac:dyDescent="0.55000000000000004">
      <c r="A165" s="29" t="s">
        <v>160</v>
      </c>
      <c r="B165" s="40">
        <v>1</v>
      </c>
      <c r="C165" s="57"/>
      <c r="D165" s="112"/>
      <c r="E165" s="112"/>
      <c r="F165" s="112"/>
    </row>
    <row r="166" spans="1:6" x14ac:dyDescent="0.55000000000000004">
      <c r="A166" s="29" t="s">
        <v>161</v>
      </c>
      <c r="B166" s="40">
        <v>0</v>
      </c>
      <c r="C166" s="40"/>
      <c r="D166" s="112"/>
      <c r="E166" s="112"/>
      <c r="F166" s="112"/>
    </row>
    <row r="167" spans="1:6" ht="16.899999999999999" customHeight="1" x14ac:dyDescent="0.55000000000000004">
      <c r="A167" s="38" t="s">
        <v>162</v>
      </c>
      <c r="B167" s="39"/>
      <c r="C167" s="56"/>
      <c r="D167" s="112">
        <f>SUM(C168:C170)</f>
        <v>0</v>
      </c>
      <c r="E167" s="112">
        <f>D167/B168</f>
        <v>0</v>
      </c>
      <c r="F167" s="112"/>
    </row>
    <row r="168" spans="1:6" x14ac:dyDescent="0.55000000000000004">
      <c r="A168" s="4" t="s">
        <v>163</v>
      </c>
      <c r="B168" s="47">
        <v>3</v>
      </c>
      <c r="C168" s="94"/>
      <c r="D168" s="112"/>
      <c r="E168" s="112"/>
      <c r="F168" s="112"/>
    </row>
    <row r="169" spans="1:6" x14ac:dyDescent="0.55000000000000004">
      <c r="A169" s="97" t="s">
        <v>164</v>
      </c>
      <c r="B169" s="47">
        <v>2</v>
      </c>
      <c r="C169" s="85"/>
      <c r="D169" s="112"/>
      <c r="E169" s="112"/>
      <c r="F169" s="112"/>
    </row>
    <row r="170" spans="1:6" x14ac:dyDescent="0.55000000000000004">
      <c r="A170" s="4" t="s">
        <v>165</v>
      </c>
      <c r="B170" s="47">
        <v>0</v>
      </c>
      <c r="C170" s="47"/>
      <c r="D170" s="112"/>
      <c r="E170" s="112"/>
      <c r="F170" s="112"/>
    </row>
    <row r="171" spans="1:6" ht="15.6" x14ac:dyDescent="0.6">
      <c r="A171" s="12" t="s">
        <v>166</v>
      </c>
      <c r="B171" s="31"/>
      <c r="C171" s="78">
        <f>D171/4</f>
        <v>0</v>
      </c>
      <c r="D171" s="112">
        <f>SUM(E173:E185)</f>
        <v>0</v>
      </c>
      <c r="E171" s="112">
        <f>D171/4</f>
        <v>0</v>
      </c>
      <c r="F171" s="112"/>
    </row>
    <row r="172" spans="1:6" ht="37.9" customHeight="1" x14ac:dyDescent="0.55000000000000004">
      <c r="A172" s="58" t="s">
        <v>167</v>
      </c>
      <c r="B172" s="14"/>
      <c r="C172" s="91"/>
      <c r="D172" s="112"/>
      <c r="E172" s="112"/>
      <c r="F172" s="112"/>
    </row>
    <row r="173" spans="1:6" ht="30" customHeight="1" x14ac:dyDescent="0.55000000000000004">
      <c r="A173" s="36" t="s">
        <v>168</v>
      </c>
      <c r="B173" s="39"/>
      <c r="C173" s="90"/>
      <c r="D173" s="112">
        <f>SUM(C174:C177)</f>
        <v>0</v>
      </c>
      <c r="E173" s="112">
        <f>D173/B174</f>
        <v>0</v>
      </c>
      <c r="F173" s="112"/>
    </row>
    <row r="174" spans="1:6" ht="14.1" customHeight="1" x14ac:dyDescent="0.55000000000000004">
      <c r="A174" s="4" t="s">
        <v>169</v>
      </c>
      <c r="B174" s="47">
        <v>5</v>
      </c>
      <c r="C174" s="94"/>
      <c r="D174" s="112"/>
      <c r="E174" s="112"/>
      <c r="F174" s="112">
        <v>37</v>
      </c>
    </row>
    <row r="175" spans="1:6" ht="14.1" customHeight="1" x14ac:dyDescent="0.55000000000000004">
      <c r="A175" s="4" t="s">
        <v>291</v>
      </c>
      <c r="B175" s="47">
        <v>3</v>
      </c>
      <c r="C175" s="85"/>
      <c r="D175" s="112"/>
      <c r="E175" s="112"/>
      <c r="F175" s="112"/>
    </row>
    <row r="176" spans="1:6" x14ac:dyDescent="0.55000000000000004">
      <c r="A176" s="4" t="s">
        <v>170</v>
      </c>
      <c r="B176" s="41">
        <v>2</v>
      </c>
      <c r="C176" s="41"/>
      <c r="D176" s="112"/>
      <c r="E176" s="112"/>
      <c r="F176" s="112"/>
    </row>
    <row r="177" spans="1:6" x14ac:dyDescent="0.55000000000000004">
      <c r="A177" s="4" t="s">
        <v>171</v>
      </c>
      <c r="B177" s="41">
        <v>0</v>
      </c>
      <c r="C177" s="88"/>
      <c r="D177" s="112"/>
      <c r="E177" s="112"/>
      <c r="F177" s="112"/>
    </row>
    <row r="178" spans="1:6" x14ac:dyDescent="0.55000000000000004">
      <c r="A178" s="36" t="s">
        <v>172</v>
      </c>
      <c r="B178" s="35"/>
      <c r="C178" s="90"/>
      <c r="D178" s="112">
        <f>SUM(C179:C181)</f>
        <v>0</v>
      </c>
      <c r="E178" s="112">
        <f>D178/B179</f>
        <v>0</v>
      </c>
      <c r="F178" s="112"/>
    </row>
    <row r="179" spans="1:6" ht="26.5" customHeight="1" x14ac:dyDescent="0.55000000000000004">
      <c r="A179" s="29" t="s">
        <v>173</v>
      </c>
      <c r="B179" s="47">
        <v>3</v>
      </c>
      <c r="C179" s="47"/>
      <c r="D179" s="112"/>
      <c r="E179" s="112"/>
      <c r="F179" s="112"/>
    </row>
    <row r="180" spans="1:6" ht="14.1" customHeight="1" x14ac:dyDescent="0.55000000000000004">
      <c r="A180" s="4" t="s">
        <v>174</v>
      </c>
      <c r="B180" s="47">
        <v>1</v>
      </c>
      <c r="C180" s="94"/>
      <c r="D180" s="112"/>
      <c r="E180" s="112"/>
      <c r="F180" s="112"/>
    </row>
    <row r="181" spans="1:6" x14ac:dyDescent="0.55000000000000004">
      <c r="A181" s="4" t="s">
        <v>175</v>
      </c>
      <c r="B181" s="47">
        <v>0</v>
      </c>
      <c r="C181" s="85"/>
      <c r="D181" s="112"/>
      <c r="E181" s="112"/>
      <c r="F181" s="112"/>
    </row>
    <row r="182" spans="1:6" ht="33.6" customHeight="1" x14ac:dyDescent="0.55000000000000004">
      <c r="A182" s="36" t="s">
        <v>176</v>
      </c>
      <c r="B182" s="39"/>
      <c r="C182" s="90"/>
      <c r="D182" s="112">
        <f>SUM(C183:C184)</f>
        <v>0</v>
      </c>
      <c r="E182" s="112">
        <f>D182/B183</f>
        <v>0</v>
      </c>
      <c r="F182" s="112"/>
    </row>
    <row r="183" spans="1:6" ht="14.1" customHeight="1" x14ac:dyDescent="0.55000000000000004">
      <c r="A183" s="4" t="s">
        <v>177</v>
      </c>
      <c r="B183" s="40">
        <v>2</v>
      </c>
      <c r="C183" s="40"/>
      <c r="D183" s="112"/>
      <c r="E183" s="112"/>
      <c r="F183" s="112"/>
    </row>
    <row r="184" spans="1:6" x14ac:dyDescent="0.55000000000000004">
      <c r="A184" s="4" t="s">
        <v>178</v>
      </c>
      <c r="B184" s="40">
        <v>0</v>
      </c>
      <c r="C184" s="87"/>
      <c r="D184" s="112"/>
      <c r="E184" s="112"/>
      <c r="F184" s="112"/>
    </row>
    <row r="185" spans="1:6" ht="31.15" customHeight="1" x14ac:dyDescent="0.55000000000000004">
      <c r="A185" s="36" t="s">
        <v>179</v>
      </c>
      <c r="B185" s="39"/>
      <c r="C185" s="90"/>
      <c r="D185" s="112">
        <f>SUM(C186:C189)</f>
        <v>0</v>
      </c>
      <c r="E185" s="112">
        <f>D185/B186</f>
        <v>0</v>
      </c>
      <c r="F185" s="112"/>
    </row>
    <row r="186" spans="1:6" x14ac:dyDescent="0.55000000000000004">
      <c r="A186" s="4" t="s">
        <v>180</v>
      </c>
      <c r="B186" s="47">
        <v>3</v>
      </c>
      <c r="C186" s="47"/>
      <c r="D186" s="112"/>
      <c r="E186" s="112"/>
      <c r="F186" s="112"/>
    </row>
    <row r="187" spans="1:6" x14ac:dyDescent="0.55000000000000004">
      <c r="A187" s="4" t="s">
        <v>181</v>
      </c>
      <c r="B187" s="40">
        <v>3</v>
      </c>
      <c r="C187" s="87"/>
      <c r="D187" s="112"/>
      <c r="E187" s="112"/>
      <c r="F187" s="112"/>
    </row>
    <row r="188" spans="1:6" x14ac:dyDescent="0.55000000000000004">
      <c r="A188" s="4" t="s">
        <v>182</v>
      </c>
      <c r="B188" s="47">
        <v>1</v>
      </c>
      <c r="C188" s="85"/>
      <c r="D188" s="112"/>
      <c r="E188" s="112"/>
      <c r="F188" s="112"/>
    </row>
    <row r="189" spans="1:6" x14ac:dyDescent="0.55000000000000004">
      <c r="A189" s="4" t="s">
        <v>183</v>
      </c>
      <c r="B189" s="47">
        <v>0</v>
      </c>
      <c r="C189" s="47"/>
      <c r="D189" s="112"/>
      <c r="E189" s="112"/>
      <c r="F189" s="112"/>
    </row>
    <row r="190" spans="1:6" ht="15.6" x14ac:dyDescent="0.6">
      <c r="A190" s="12" t="s">
        <v>184</v>
      </c>
      <c r="B190" s="13"/>
      <c r="C190" s="78">
        <f>D190/B191</f>
        <v>0</v>
      </c>
      <c r="D190" s="112">
        <f>SUM(C191:C194)</f>
        <v>0</v>
      </c>
      <c r="E190" s="112">
        <f>D190/B191</f>
        <v>0</v>
      </c>
      <c r="F190" s="112"/>
    </row>
    <row r="191" spans="1:6" ht="30" customHeight="1" x14ac:dyDescent="0.55000000000000004">
      <c r="A191" s="29" t="s">
        <v>185</v>
      </c>
      <c r="B191" s="40">
        <v>4</v>
      </c>
      <c r="C191" s="57"/>
      <c r="D191" s="112"/>
      <c r="E191" s="112"/>
      <c r="F191" s="112">
        <v>41</v>
      </c>
    </row>
    <row r="192" spans="1:6" ht="28.9" customHeight="1" x14ac:dyDescent="0.55000000000000004">
      <c r="A192" s="4" t="s">
        <v>186</v>
      </c>
      <c r="B192" s="40">
        <v>3</v>
      </c>
      <c r="C192" s="40"/>
      <c r="D192" s="112"/>
      <c r="E192" s="112"/>
      <c r="F192" s="112"/>
    </row>
    <row r="193" spans="1:6" ht="27.6" customHeight="1" x14ac:dyDescent="0.55000000000000004">
      <c r="A193" s="4" t="s">
        <v>187</v>
      </c>
      <c r="B193" s="40">
        <v>1</v>
      </c>
      <c r="C193" s="40"/>
      <c r="D193" s="112"/>
      <c r="E193" s="112"/>
      <c r="F193" s="112"/>
    </row>
    <row r="194" spans="1:6" ht="20.5" customHeight="1" x14ac:dyDescent="0.55000000000000004">
      <c r="A194" s="4" t="s">
        <v>188</v>
      </c>
      <c r="B194" s="40">
        <v>0</v>
      </c>
      <c r="C194" s="42"/>
      <c r="D194" s="112"/>
      <c r="E194" s="112"/>
      <c r="F194" s="112"/>
    </row>
    <row r="195" spans="1:6" ht="25.8" x14ac:dyDescent="0.95">
      <c r="A195" s="62" t="s">
        <v>189</v>
      </c>
      <c r="B195" s="103" t="s">
        <v>1</v>
      </c>
      <c r="C195" s="103" t="s">
        <v>2</v>
      </c>
      <c r="D195" s="112">
        <f>SUM(E197,E234,E259)</f>
        <v>0</v>
      </c>
      <c r="E195" s="112">
        <f>D195/3</f>
        <v>0</v>
      </c>
      <c r="F195" s="112"/>
    </row>
    <row r="196" spans="1:6" ht="34.9" customHeight="1" x14ac:dyDescent="0.55000000000000004">
      <c r="A196" s="1" t="s">
        <v>190</v>
      </c>
      <c r="B196" s="16"/>
      <c r="C196" s="42">
        <v>100</v>
      </c>
      <c r="D196" s="112"/>
      <c r="E196" s="112"/>
      <c r="F196" s="112"/>
    </row>
    <row r="197" spans="1:6" ht="15.6" x14ac:dyDescent="0.6">
      <c r="A197" s="63" t="s">
        <v>191</v>
      </c>
      <c r="B197" s="64"/>
      <c r="C197" s="79">
        <f>D197/9</f>
        <v>0</v>
      </c>
      <c r="D197" s="112">
        <f>SUM(E198:E232)</f>
        <v>0</v>
      </c>
      <c r="E197" s="112">
        <f>D197/9</f>
        <v>0</v>
      </c>
      <c r="F197" s="112"/>
    </row>
    <row r="198" spans="1:6" x14ac:dyDescent="0.55000000000000004">
      <c r="A198" s="66" t="s">
        <v>192</v>
      </c>
      <c r="B198" s="65"/>
      <c r="C198" s="81"/>
      <c r="D198" s="112">
        <f>SUM(C199:C201)</f>
        <v>0</v>
      </c>
      <c r="E198" s="112">
        <f>D198/B199</f>
        <v>0</v>
      </c>
      <c r="F198" s="112">
        <v>42</v>
      </c>
    </row>
    <row r="199" spans="1:6" x14ac:dyDescent="0.55000000000000004">
      <c r="A199" s="19" t="s">
        <v>297</v>
      </c>
      <c r="B199" s="47">
        <v>4</v>
      </c>
      <c r="C199" s="47"/>
      <c r="D199" s="112"/>
      <c r="E199" s="112"/>
      <c r="F199" s="112"/>
    </row>
    <row r="200" spans="1:6" x14ac:dyDescent="0.55000000000000004">
      <c r="A200" s="19" t="s">
        <v>193</v>
      </c>
      <c r="B200" s="47">
        <v>2</v>
      </c>
      <c r="C200" s="85"/>
      <c r="D200" s="112"/>
      <c r="E200" s="112"/>
      <c r="F200" s="112"/>
    </row>
    <row r="201" spans="1:6" x14ac:dyDescent="0.55000000000000004">
      <c r="A201" s="4" t="s">
        <v>194</v>
      </c>
      <c r="B201" s="40">
        <v>1</v>
      </c>
      <c r="C201" s="87"/>
      <c r="D201" s="112"/>
      <c r="E201" s="112"/>
      <c r="F201" s="112"/>
    </row>
    <row r="202" spans="1:6" x14ac:dyDescent="0.55000000000000004">
      <c r="A202" s="66" t="s">
        <v>195</v>
      </c>
      <c r="B202" s="67"/>
      <c r="C202" s="92"/>
      <c r="D202" s="112">
        <f>SUM(C203:C205)</f>
        <v>0</v>
      </c>
      <c r="E202" s="112">
        <f>D202/B203</f>
        <v>0</v>
      </c>
      <c r="F202" s="112"/>
    </row>
    <row r="203" spans="1:6" x14ac:dyDescent="0.55000000000000004">
      <c r="A203" s="19" t="s">
        <v>297</v>
      </c>
      <c r="B203" s="47">
        <v>2</v>
      </c>
      <c r="C203" s="47"/>
      <c r="D203" s="112"/>
      <c r="E203" s="112"/>
      <c r="F203" s="112"/>
    </row>
    <row r="204" spans="1:6" x14ac:dyDescent="0.55000000000000004">
      <c r="A204" s="19" t="s">
        <v>193</v>
      </c>
      <c r="B204" s="47">
        <v>1</v>
      </c>
      <c r="C204" s="47"/>
      <c r="D204" s="112"/>
      <c r="E204" s="112"/>
      <c r="F204" s="112"/>
    </row>
    <row r="205" spans="1:6" x14ac:dyDescent="0.55000000000000004">
      <c r="A205" s="4" t="s">
        <v>194</v>
      </c>
      <c r="B205" s="47">
        <v>0</v>
      </c>
      <c r="C205" s="85"/>
      <c r="D205" s="112"/>
      <c r="E205" s="112"/>
      <c r="F205" s="112"/>
    </row>
    <row r="206" spans="1:6" x14ac:dyDescent="0.55000000000000004">
      <c r="A206" s="66" t="s">
        <v>196</v>
      </c>
      <c r="B206" s="67"/>
      <c r="C206" s="92"/>
      <c r="D206" s="112">
        <f>SUM(C207:C209)</f>
        <v>0</v>
      </c>
      <c r="E206" s="112">
        <f>D206/B207</f>
        <v>0</v>
      </c>
      <c r="F206" s="112"/>
    </row>
    <row r="207" spans="1:6" x14ac:dyDescent="0.55000000000000004">
      <c r="A207" s="19" t="s">
        <v>197</v>
      </c>
      <c r="B207" s="47">
        <v>3</v>
      </c>
      <c r="C207" s="47"/>
      <c r="D207" s="112"/>
      <c r="E207" s="112"/>
      <c r="F207" s="112"/>
    </row>
    <row r="208" spans="1:6" x14ac:dyDescent="0.55000000000000004">
      <c r="A208" s="19" t="s">
        <v>198</v>
      </c>
      <c r="B208" s="47">
        <v>1</v>
      </c>
      <c r="C208" s="85"/>
      <c r="D208" s="112"/>
      <c r="E208" s="112"/>
      <c r="F208" s="112"/>
    </row>
    <row r="209" spans="1:6" x14ac:dyDescent="0.55000000000000004">
      <c r="A209" s="4" t="s">
        <v>199</v>
      </c>
      <c r="B209" s="47">
        <v>0</v>
      </c>
      <c r="C209" s="85"/>
      <c r="D209" s="112"/>
      <c r="E209" s="112"/>
      <c r="F209" s="112"/>
    </row>
    <row r="210" spans="1:6" x14ac:dyDescent="0.55000000000000004">
      <c r="A210" s="66" t="s">
        <v>200</v>
      </c>
      <c r="B210" s="67"/>
      <c r="C210" s="92"/>
      <c r="D210" s="112">
        <f>SUM(C211:C213)</f>
        <v>0</v>
      </c>
      <c r="E210" s="112">
        <f>D210/B211</f>
        <v>0</v>
      </c>
      <c r="F210" s="112"/>
    </row>
    <row r="211" spans="1:6" x14ac:dyDescent="0.55000000000000004">
      <c r="A211" s="29" t="s">
        <v>297</v>
      </c>
      <c r="B211" s="47">
        <v>2</v>
      </c>
      <c r="C211" s="47"/>
      <c r="D211" s="112"/>
      <c r="E211" s="112"/>
      <c r="F211" s="112"/>
    </row>
    <row r="212" spans="1:6" x14ac:dyDescent="0.55000000000000004">
      <c r="A212" s="19" t="s">
        <v>193</v>
      </c>
      <c r="B212" s="47">
        <v>1</v>
      </c>
      <c r="C212" s="47"/>
      <c r="D212" s="112"/>
      <c r="E212" s="112"/>
      <c r="F212" s="112"/>
    </row>
    <row r="213" spans="1:6" x14ac:dyDescent="0.55000000000000004">
      <c r="A213" s="4" t="s">
        <v>194</v>
      </c>
      <c r="B213" s="47">
        <v>0</v>
      </c>
      <c r="C213" s="85"/>
      <c r="D213" s="112"/>
      <c r="E213" s="112"/>
      <c r="F213" s="112"/>
    </row>
    <row r="214" spans="1:6" ht="15.6" customHeight="1" x14ac:dyDescent="0.55000000000000004">
      <c r="A214" s="66" t="s">
        <v>298</v>
      </c>
      <c r="B214" s="67"/>
      <c r="C214" s="92"/>
      <c r="D214" s="112">
        <f>SUM(C215:C217)</f>
        <v>0</v>
      </c>
      <c r="E214" s="112">
        <f>D214/B215</f>
        <v>0</v>
      </c>
      <c r="F214" s="112"/>
    </row>
    <row r="215" spans="1:6" x14ac:dyDescent="0.55000000000000004">
      <c r="A215" s="19" t="s">
        <v>201</v>
      </c>
      <c r="B215" s="47">
        <v>3</v>
      </c>
      <c r="C215" s="47"/>
      <c r="D215" s="112"/>
      <c r="E215" s="112"/>
      <c r="F215" s="112"/>
    </row>
    <row r="216" spans="1:6" x14ac:dyDescent="0.55000000000000004">
      <c r="A216" s="19" t="s">
        <v>202</v>
      </c>
      <c r="B216" s="47">
        <v>1</v>
      </c>
      <c r="C216" s="85"/>
      <c r="D216" s="112"/>
      <c r="E216" s="112"/>
      <c r="F216" s="112"/>
    </row>
    <row r="217" spans="1:6" x14ac:dyDescent="0.55000000000000004">
      <c r="A217" s="4" t="s">
        <v>299</v>
      </c>
      <c r="B217" s="47">
        <v>0</v>
      </c>
      <c r="C217" s="85"/>
      <c r="D217" s="112"/>
      <c r="E217" s="112"/>
      <c r="F217" s="112"/>
    </row>
    <row r="218" spans="1:6" x14ac:dyDescent="0.55000000000000004">
      <c r="A218" s="66" t="s">
        <v>203</v>
      </c>
      <c r="B218" s="67"/>
      <c r="C218" s="92"/>
      <c r="D218" s="112">
        <f>SUM(C219:C221)</f>
        <v>0</v>
      </c>
      <c r="E218" s="112">
        <f>D218/B219</f>
        <v>0</v>
      </c>
      <c r="F218" s="112"/>
    </row>
    <row r="219" spans="1:6" x14ac:dyDescent="0.55000000000000004">
      <c r="A219" s="19" t="s">
        <v>297</v>
      </c>
      <c r="B219" s="47">
        <v>3</v>
      </c>
      <c r="C219" s="47"/>
      <c r="D219" s="112"/>
      <c r="E219" s="112"/>
      <c r="F219" s="112"/>
    </row>
    <row r="220" spans="1:6" x14ac:dyDescent="0.55000000000000004">
      <c r="A220" s="19" t="s">
        <v>193</v>
      </c>
      <c r="B220" s="47">
        <v>1</v>
      </c>
      <c r="C220" s="85"/>
      <c r="D220" s="112"/>
      <c r="E220" s="112"/>
      <c r="F220" s="112"/>
    </row>
    <row r="221" spans="1:6" x14ac:dyDescent="0.55000000000000004">
      <c r="A221" s="4" t="s">
        <v>194</v>
      </c>
      <c r="B221" s="47">
        <v>0</v>
      </c>
      <c r="C221" s="47"/>
      <c r="D221" s="112"/>
      <c r="E221" s="112"/>
      <c r="F221" s="112"/>
    </row>
    <row r="222" spans="1:6" x14ac:dyDescent="0.55000000000000004">
      <c r="A222" s="68" t="s">
        <v>204</v>
      </c>
      <c r="B222" s="67"/>
      <c r="C222" s="101"/>
      <c r="D222" s="112">
        <f>SUM(C223:C226)</f>
        <v>0</v>
      </c>
      <c r="E222" s="112">
        <f>D222/B223</f>
        <v>0</v>
      </c>
      <c r="F222" s="112"/>
    </row>
    <row r="223" spans="1:6" x14ac:dyDescent="0.55000000000000004">
      <c r="A223" s="19" t="s">
        <v>297</v>
      </c>
      <c r="B223" s="47">
        <v>3</v>
      </c>
      <c r="C223" s="47"/>
      <c r="D223" s="112"/>
      <c r="E223" s="112"/>
      <c r="F223" s="112"/>
    </row>
    <row r="224" spans="1:6" x14ac:dyDescent="0.55000000000000004">
      <c r="A224" s="19" t="s">
        <v>193</v>
      </c>
      <c r="B224" s="47">
        <v>2</v>
      </c>
      <c r="C224" s="47"/>
      <c r="D224" s="112"/>
      <c r="E224" s="112"/>
      <c r="F224" s="112"/>
    </row>
    <row r="225" spans="1:6" x14ac:dyDescent="0.55000000000000004">
      <c r="A225" s="4" t="s">
        <v>194</v>
      </c>
      <c r="B225" s="47">
        <v>1</v>
      </c>
      <c r="C225" s="94"/>
      <c r="D225" s="112"/>
      <c r="E225" s="112"/>
      <c r="F225" s="112"/>
    </row>
    <row r="226" spans="1:6" x14ac:dyDescent="0.55000000000000004">
      <c r="A226" s="4" t="s">
        <v>205</v>
      </c>
      <c r="B226" s="47">
        <v>0</v>
      </c>
      <c r="C226" s="94"/>
      <c r="D226" s="112"/>
      <c r="E226" s="112"/>
      <c r="F226" s="112"/>
    </row>
    <row r="227" spans="1:6" x14ac:dyDescent="0.55000000000000004">
      <c r="A227" s="68" t="s">
        <v>206</v>
      </c>
      <c r="B227" s="67"/>
      <c r="C227" s="101"/>
      <c r="D227" s="112">
        <f>SUM(C228:C230)</f>
        <v>0</v>
      </c>
      <c r="E227" s="112">
        <f>D227/B228</f>
        <v>0</v>
      </c>
      <c r="F227" s="112"/>
    </row>
    <row r="228" spans="1:6" x14ac:dyDescent="0.55000000000000004">
      <c r="A228" s="19" t="s">
        <v>297</v>
      </c>
      <c r="B228" s="47">
        <v>4</v>
      </c>
      <c r="C228" s="47"/>
      <c r="D228" s="112"/>
      <c r="E228" s="112"/>
      <c r="F228" s="112"/>
    </row>
    <row r="229" spans="1:6" x14ac:dyDescent="0.55000000000000004">
      <c r="A229" s="19" t="s">
        <v>193</v>
      </c>
      <c r="B229" s="47">
        <v>2</v>
      </c>
      <c r="C229" s="94"/>
      <c r="D229" s="112"/>
      <c r="E229" s="112"/>
      <c r="F229" s="112"/>
    </row>
    <row r="230" spans="1:6" x14ac:dyDescent="0.55000000000000004">
      <c r="A230" s="4" t="s">
        <v>194</v>
      </c>
      <c r="B230" s="47">
        <v>0</v>
      </c>
      <c r="C230" s="94"/>
      <c r="D230" s="112"/>
      <c r="E230" s="112"/>
      <c r="F230" s="112"/>
    </row>
    <row r="231" spans="1:6" x14ac:dyDescent="0.55000000000000004">
      <c r="A231" s="68" t="s">
        <v>207</v>
      </c>
      <c r="B231" s="67"/>
      <c r="C231" s="101"/>
      <c r="D231" s="112">
        <f>SUM(C232:C233)</f>
        <v>0</v>
      </c>
      <c r="E231" s="112">
        <f>D231/B232</f>
        <v>0</v>
      </c>
      <c r="F231" s="112"/>
    </row>
    <row r="232" spans="1:6" x14ac:dyDescent="0.55000000000000004">
      <c r="A232" s="19" t="s">
        <v>208</v>
      </c>
      <c r="B232" s="47">
        <v>4</v>
      </c>
      <c r="C232" s="47"/>
      <c r="D232" s="112"/>
      <c r="E232" s="112"/>
      <c r="F232" s="112"/>
    </row>
    <row r="233" spans="1:6" x14ac:dyDescent="0.55000000000000004">
      <c r="A233" s="19" t="s">
        <v>0</v>
      </c>
      <c r="B233" s="47">
        <v>0</v>
      </c>
      <c r="C233" s="85"/>
      <c r="D233" s="112"/>
      <c r="E233" s="112"/>
      <c r="F233" s="112"/>
    </row>
    <row r="234" spans="1:6" ht="15.6" x14ac:dyDescent="0.6">
      <c r="A234" s="63" t="s">
        <v>209</v>
      </c>
      <c r="B234" s="64"/>
      <c r="C234" s="79">
        <f>D234/6</f>
        <v>0</v>
      </c>
      <c r="D234" s="112">
        <f>SUM(E235:E255)</f>
        <v>0</v>
      </c>
      <c r="E234" s="112">
        <f>D234/6</f>
        <v>0</v>
      </c>
      <c r="F234" s="112"/>
    </row>
    <row r="235" spans="1:6" x14ac:dyDescent="0.55000000000000004">
      <c r="A235" s="66" t="s">
        <v>210</v>
      </c>
      <c r="B235" s="67"/>
      <c r="C235" s="67"/>
      <c r="D235" s="112">
        <f>SUM(C236:C238)</f>
        <v>0</v>
      </c>
      <c r="E235" s="112">
        <f>D235/B236</f>
        <v>0</v>
      </c>
      <c r="F235" s="112">
        <v>51</v>
      </c>
    </row>
    <row r="236" spans="1:6" x14ac:dyDescent="0.55000000000000004">
      <c r="A236" s="19" t="s">
        <v>290</v>
      </c>
      <c r="B236" s="47">
        <v>4</v>
      </c>
      <c r="C236" s="47"/>
      <c r="D236" s="112"/>
      <c r="E236" s="112"/>
      <c r="F236" s="112"/>
    </row>
    <row r="237" spans="1:6" x14ac:dyDescent="0.55000000000000004">
      <c r="A237" s="19" t="s">
        <v>193</v>
      </c>
      <c r="B237" s="47">
        <v>2</v>
      </c>
      <c r="C237" s="47"/>
      <c r="D237" s="112"/>
      <c r="E237" s="112"/>
      <c r="F237" s="112"/>
    </row>
    <row r="238" spans="1:6" x14ac:dyDescent="0.55000000000000004">
      <c r="A238" s="4" t="s">
        <v>194</v>
      </c>
      <c r="B238" s="47">
        <v>1</v>
      </c>
      <c r="C238" s="94"/>
      <c r="D238" s="112"/>
      <c r="E238" s="112"/>
      <c r="F238" s="112"/>
    </row>
    <row r="239" spans="1:6" x14ac:dyDescent="0.55000000000000004">
      <c r="A239" s="66" t="s">
        <v>211</v>
      </c>
      <c r="B239" s="67"/>
      <c r="C239" s="101"/>
      <c r="D239" s="112">
        <f>SUM(C240:C242)</f>
        <v>0</v>
      </c>
      <c r="E239" s="112">
        <f>D239/B240</f>
        <v>0</v>
      </c>
      <c r="F239" s="112"/>
    </row>
    <row r="240" spans="1:6" x14ac:dyDescent="0.55000000000000004">
      <c r="A240" s="19" t="s">
        <v>137</v>
      </c>
      <c r="B240" s="47">
        <v>4</v>
      </c>
      <c r="C240" s="94"/>
      <c r="D240" s="112"/>
      <c r="E240" s="112"/>
      <c r="F240" s="112"/>
    </row>
    <row r="241" spans="1:6" x14ac:dyDescent="0.55000000000000004">
      <c r="A241" s="19" t="s">
        <v>193</v>
      </c>
      <c r="B241" s="47">
        <v>2</v>
      </c>
      <c r="C241" s="94"/>
      <c r="D241" s="112"/>
      <c r="E241" s="112"/>
      <c r="F241" s="112"/>
    </row>
    <row r="242" spans="1:6" x14ac:dyDescent="0.55000000000000004">
      <c r="A242" s="4" t="s">
        <v>194</v>
      </c>
      <c r="B242" s="47">
        <v>1</v>
      </c>
      <c r="C242" s="47"/>
      <c r="D242" s="112"/>
      <c r="E242" s="112"/>
      <c r="F242" s="112"/>
    </row>
    <row r="243" spans="1:6" ht="30" customHeight="1" x14ac:dyDescent="0.55000000000000004">
      <c r="A243" s="68" t="s">
        <v>212</v>
      </c>
      <c r="B243" s="67"/>
      <c r="C243" s="101"/>
      <c r="D243" s="112">
        <f>SUM(C244:C246)</f>
        <v>0</v>
      </c>
      <c r="E243" s="112">
        <f>D243/B244</f>
        <v>0</v>
      </c>
      <c r="F243" s="112"/>
    </row>
    <row r="244" spans="1:6" x14ac:dyDescent="0.55000000000000004">
      <c r="A244" s="19" t="s">
        <v>137</v>
      </c>
      <c r="B244" s="47">
        <v>3</v>
      </c>
      <c r="C244" s="47"/>
      <c r="D244" s="112"/>
      <c r="E244" s="112"/>
      <c r="F244" s="112"/>
    </row>
    <row r="245" spans="1:6" x14ac:dyDescent="0.55000000000000004">
      <c r="A245" s="19" t="s">
        <v>193</v>
      </c>
      <c r="B245" s="47">
        <v>2</v>
      </c>
      <c r="C245" s="47"/>
      <c r="D245" s="112"/>
      <c r="E245" s="112"/>
      <c r="F245" s="112"/>
    </row>
    <row r="246" spans="1:6" x14ac:dyDescent="0.55000000000000004">
      <c r="A246" s="4" t="s">
        <v>194</v>
      </c>
      <c r="B246" s="47">
        <v>0</v>
      </c>
      <c r="C246" s="94"/>
      <c r="D246" s="112"/>
      <c r="E246" s="112"/>
      <c r="F246" s="112"/>
    </row>
    <row r="247" spans="1:6" x14ac:dyDescent="0.55000000000000004">
      <c r="A247" s="68" t="s">
        <v>213</v>
      </c>
      <c r="B247" s="67"/>
      <c r="C247" s="101"/>
      <c r="D247" s="112">
        <f>SUM(C248:C250)</f>
        <v>0</v>
      </c>
      <c r="E247" s="112">
        <f>D247/B248</f>
        <v>0</v>
      </c>
      <c r="F247" s="112"/>
    </row>
    <row r="248" spans="1:6" x14ac:dyDescent="0.55000000000000004">
      <c r="A248" s="19" t="s">
        <v>137</v>
      </c>
      <c r="B248" s="47">
        <v>4</v>
      </c>
      <c r="C248" s="47"/>
      <c r="D248" s="112"/>
      <c r="E248" s="112"/>
      <c r="F248" s="112"/>
    </row>
    <row r="249" spans="1:6" x14ac:dyDescent="0.55000000000000004">
      <c r="A249" s="19" t="s">
        <v>193</v>
      </c>
      <c r="B249" s="47">
        <v>2</v>
      </c>
      <c r="C249" s="94"/>
      <c r="D249" s="112"/>
      <c r="E249" s="112"/>
      <c r="F249" s="112"/>
    </row>
    <row r="250" spans="1:6" x14ac:dyDescent="0.55000000000000004">
      <c r="A250" s="4" t="s">
        <v>194</v>
      </c>
      <c r="B250" s="47">
        <v>1</v>
      </c>
      <c r="C250" s="85"/>
      <c r="D250" s="112"/>
      <c r="E250" s="112"/>
      <c r="F250" s="112"/>
    </row>
    <row r="251" spans="1:6" x14ac:dyDescent="0.55000000000000004">
      <c r="A251" s="68" t="s">
        <v>214</v>
      </c>
      <c r="B251" s="67"/>
      <c r="C251" s="101"/>
      <c r="D251" s="112">
        <f>SUM(C252:C254)</f>
        <v>0</v>
      </c>
      <c r="E251" s="112">
        <f>D251/B252</f>
        <v>0</v>
      </c>
      <c r="F251" s="112"/>
    </row>
    <row r="252" spans="1:6" x14ac:dyDescent="0.55000000000000004">
      <c r="A252" s="19" t="s">
        <v>137</v>
      </c>
      <c r="B252" s="47">
        <v>3</v>
      </c>
      <c r="C252" s="47"/>
      <c r="D252" s="112"/>
      <c r="E252" s="112"/>
      <c r="F252" s="112"/>
    </row>
    <row r="253" spans="1:6" x14ac:dyDescent="0.55000000000000004">
      <c r="A253" s="19" t="s">
        <v>193</v>
      </c>
      <c r="B253" s="47">
        <v>2</v>
      </c>
      <c r="C253" s="94"/>
      <c r="D253" s="112"/>
      <c r="E253" s="112"/>
      <c r="F253" s="112"/>
    </row>
    <row r="254" spans="1:6" x14ac:dyDescent="0.55000000000000004">
      <c r="A254" s="4" t="s">
        <v>194</v>
      </c>
      <c r="B254" s="47">
        <v>1</v>
      </c>
      <c r="C254" s="47"/>
      <c r="D254" s="112"/>
      <c r="E254" s="112"/>
      <c r="F254" s="112"/>
    </row>
    <row r="255" spans="1:6" x14ac:dyDescent="0.55000000000000004">
      <c r="A255" s="68" t="s">
        <v>215</v>
      </c>
      <c r="B255" s="67"/>
      <c r="C255" s="92"/>
      <c r="D255" s="112">
        <f>SUM(C256:C258)</f>
        <v>0</v>
      </c>
      <c r="E255" s="112">
        <f>D255/B256</f>
        <v>0</v>
      </c>
      <c r="F255" s="112"/>
    </row>
    <row r="256" spans="1:6" x14ac:dyDescent="0.55000000000000004">
      <c r="A256" s="2" t="s">
        <v>216</v>
      </c>
      <c r="B256" s="47">
        <v>4</v>
      </c>
      <c r="C256" s="47"/>
      <c r="D256" s="112"/>
      <c r="E256" s="112"/>
      <c r="F256" s="112"/>
    </row>
    <row r="257" spans="1:6" x14ac:dyDescent="0.55000000000000004">
      <c r="A257" s="2" t="s">
        <v>217</v>
      </c>
      <c r="B257" s="47">
        <v>2</v>
      </c>
      <c r="C257" s="47"/>
      <c r="D257" s="112"/>
      <c r="E257" s="112"/>
      <c r="F257" s="112"/>
    </row>
    <row r="258" spans="1:6" x14ac:dyDescent="0.55000000000000004">
      <c r="A258" s="2" t="s">
        <v>218</v>
      </c>
      <c r="B258" s="47">
        <v>0</v>
      </c>
      <c r="C258" s="94"/>
      <c r="D258" s="112"/>
      <c r="E258" s="112"/>
      <c r="F258" s="112"/>
    </row>
    <row r="259" spans="1:6" ht="15.6" x14ac:dyDescent="0.6">
      <c r="A259" s="63" t="s">
        <v>219</v>
      </c>
      <c r="B259" s="64"/>
      <c r="C259" s="79">
        <f>D259/9</f>
        <v>0</v>
      </c>
      <c r="D259" s="112">
        <f>SUM(E260:E289)</f>
        <v>0</v>
      </c>
      <c r="E259" s="112">
        <f>D259/9</f>
        <v>0</v>
      </c>
      <c r="F259" s="112"/>
    </row>
    <row r="260" spans="1:6" x14ac:dyDescent="0.55000000000000004">
      <c r="A260" s="68" t="s">
        <v>220</v>
      </c>
      <c r="B260" s="67"/>
      <c r="C260" s="67"/>
      <c r="D260" s="112">
        <f>SUM(C261:C263)</f>
        <v>0</v>
      </c>
      <c r="E260" s="112">
        <f>D260/B261</f>
        <v>0</v>
      </c>
      <c r="F260" s="112">
        <v>57</v>
      </c>
    </row>
    <row r="261" spans="1:6" x14ac:dyDescent="0.55000000000000004">
      <c r="A261" s="2" t="s">
        <v>221</v>
      </c>
      <c r="B261" s="47">
        <v>2</v>
      </c>
      <c r="C261" s="47"/>
      <c r="D261" s="112"/>
      <c r="E261" s="112"/>
      <c r="F261" s="112"/>
    </row>
    <row r="262" spans="1:6" x14ac:dyDescent="0.55000000000000004">
      <c r="A262" s="2" t="s">
        <v>222</v>
      </c>
      <c r="B262" s="47">
        <v>1</v>
      </c>
      <c r="C262" s="85"/>
      <c r="D262" s="112"/>
      <c r="E262" s="112"/>
      <c r="F262" s="112"/>
    </row>
    <row r="263" spans="1:6" x14ac:dyDescent="0.55000000000000004">
      <c r="A263" s="2" t="s">
        <v>223</v>
      </c>
      <c r="B263" s="47">
        <v>0</v>
      </c>
      <c r="C263" s="85"/>
      <c r="D263" s="112"/>
      <c r="E263" s="112"/>
      <c r="F263" s="112"/>
    </row>
    <row r="264" spans="1:6" x14ac:dyDescent="0.55000000000000004">
      <c r="A264" s="68" t="s">
        <v>224</v>
      </c>
      <c r="B264" s="67"/>
      <c r="C264" s="92"/>
      <c r="D264" s="112">
        <f>SUM(C265:C267)</f>
        <v>0</v>
      </c>
      <c r="E264" s="112">
        <f>D264/B265</f>
        <v>0</v>
      </c>
      <c r="F264" s="112"/>
    </row>
    <row r="265" spans="1:6" x14ac:dyDescent="0.55000000000000004">
      <c r="A265" s="2" t="s">
        <v>221</v>
      </c>
      <c r="B265" s="47">
        <v>2</v>
      </c>
      <c r="C265" s="47"/>
      <c r="D265" s="112"/>
      <c r="E265" s="112"/>
      <c r="F265" s="112"/>
    </row>
    <row r="266" spans="1:6" x14ac:dyDescent="0.55000000000000004">
      <c r="A266" s="2" t="s">
        <v>222</v>
      </c>
      <c r="B266" s="47">
        <v>1</v>
      </c>
      <c r="C266" s="85"/>
      <c r="D266" s="112"/>
      <c r="E266" s="112"/>
      <c r="F266" s="112"/>
    </row>
    <row r="267" spans="1:6" x14ac:dyDescent="0.55000000000000004">
      <c r="A267" s="2" t="s">
        <v>223</v>
      </c>
      <c r="B267" s="47">
        <v>0</v>
      </c>
      <c r="C267" s="85"/>
      <c r="D267" s="112"/>
      <c r="E267" s="112"/>
      <c r="F267" s="112"/>
    </row>
    <row r="268" spans="1:6" x14ac:dyDescent="0.55000000000000004">
      <c r="A268" s="68" t="s">
        <v>225</v>
      </c>
      <c r="B268" s="67"/>
      <c r="C268" s="92"/>
      <c r="D268" s="112">
        <f>SUM(C269:C271)</f>
        <v>0</v>
      </c>
      <c r="E268" s="112">
        <f>D268/B269</f>
        <v>0</v>
      </c>
      <c r="F268" s="112"/>
    </row>
    <row r="269" spans="1:6" x14ac:dyDescent="0.55000000000000004">
      <c r="A269" s="2" t="s">
        <v>221</v>
      </c>
      <c r="B269" s="47">
        <v>2</v>
      </c>
      <c r="C269" s="47"/>
      <c r="D269" s="112"/>
      <c r="E269" s="112"/>
      <c r="F269" s="112"/>
    </row>
    <row r="270" spans="1:6" x14ac:dyDescent="0.55000000000000004">
      <c r="A270" s="2" t="s">
        <v>222</v>
      </c>
      <c r="B270" s="47">
        <v>1</v>
      </c>
      <c r="C270" s="85"/>
      <c r="D270" s="112"/>
      <c r="E270" s="112"/>
      <c r="F270" s="112"/>
    </row>
    <row r="271" spans="1:6" x14ac:dyDescent="0.55000000000000004">
      <c r="A271" s="2" t="s">
        <v>223</v>
      </c>
      <c r="B271" s="47">
        <v>0</v>
      </c>
      <c r="C271" s="85"/>
      <c r="D271" s="112"/>
      <c r="E271" s="112"/>
      <c r="F271" s="112"/>
    </row>
    <row r="272" spans="1:6" x14ac:dyDescent="0.55000000000000004">
      <c r="A272" s="68" t="s">
        <v>226</v>
      </c>
      <c r="B272" s="67"/>
      <c r="C272" s="92"/>
      <c r="D272" s="112">
        <f>SUM(C273:C275)</f>
        <v>0</v>
      </c>
      <c r="E272" s="112">
        <f>D272/B273</f>
        <v>0</v>
      </c>
      <c r="F272" s="112"/>
    </row>
    <row r="273" spans="1:6" x14ac:dyDescent="0.55000000000000004">
      <c r="A273" s="2" t="s">
        <v>227</v>
      </c>
      <c r="B273" s="47">
        <v>2</v>
      </c>
      <c r="C273" s="47"/>
      <c r="D273" s="112"/>
      <c r="E273" s="112"/>
      <c r="F273" s="112"/>
    </row>
    <row r="274" spans="1:6" x14ac:dyDescent="0.55000000000000004">
      <c r="A274" s="2" t="s">
        <v>222</v>
      </c>
      <c r="B274" s="47">
        <v>1</v>
      </c>
      <c r="C274" s="85"/>
      <c r="D274" s="112"/>
      <c r="E274" s="112"/>
      <c r="F274" s="112"/>
    </row>
    <row r="275" spans="1:6" x14ac:dyDescent="0.55000000000000004">
      <c r="A275" s="2" t="s">
        <v>223</v>
      </c>
      <c r="B275" s="47">
        <v>0</v>
      </c>
      <c r="C275" s="47"/>
      <c r="D275" s="112"/>
      <c r="E275" s="112"/>
      <c r="F275" s="112"/>
    </row>
    <row r="276" spans="1:6" x14ac:dyDescent="0.55000000000000004">
      <c r="A276" s="68" t="s">
        <v>228</v>
      </c>
      <c r="B276" s="67"/>
      <c r="C276" s="92"/>
      <c r="D276" s="112">
        <f>SUM(C277:C278)</f>
        <v>0</v>
      </c>
      <c r="E276" s="112">
        <f>D276/B277</f>
        <v>0</v>
      </c>
      <c r="F276" s="112"/>
    </row>
    <row r="277" spans="1:6" x14ac:dyDescent="0.55000000000000004">
      <c r="A277" s="19" t="s">
        <v>208</v>
      </c>
      <c r="B277" s="47">
        <v>1</v>
      </c>
      <c r="C277" s="47"/>
      <c r="D277" s="112"/>
      <c r="E277" s="112"/>
      <c r="F277" s="112"/>
    </row>
    <row r="278" spans="1:6" x14ac:dyDescent="0.55000000000000004">
      <c r="A278" s="19" t="s">
        <v>0</v>
      </c>
      <c r="B278" s="47">
        <v>0</v>
      </c>
      <c r="C278" s="47"/>
      <c r="D278" s="112"/>
      <c r="E278" s="112"/>
      <c r="F278" s="112"/>
    </row>
    <row r="279" spans="1:6" x14ac:dyDescent="0.55000000000000004">
      <c r="A279" s="68" t="s">
        <v>229</v>
      </c>
      <c r="B279" s="67"/>
      <c r="C279" s="92"/>
      <c r="D279" s="112">
        <f>SUM(C280:C282)</f>
        <v>0</v>
      </c>
      <c r="E279" s="112">
        <f>D279/B280</f>
        <v>0</v>
      </c>
      <c r="F279" s="112"/>
    </row>
    <row r="280" spans="1:6" x14ac:dyDescent="0.55000000000000004">
      <c r="A280" s="2" t="s">
        <v>230</v>
      </c>
      <c r="B280" s="47">
        <v>2</v>
      </c>
      <c r="C280" s="47"/>
      <c r="D280" s="112"/>
      <c r="E280" s="112"/>
      <c r="F280" s="112"/>
    </row>
    <row r="281" spans="1:6" x14ac:dyDescent="0.55000000000000004">
      <c r="A281" s="2" t="s">
        <v>231</v>
      </c>
      <c r="B281" s="47">
        <v>1</v>
      </c>
      <c r="C281" s="47"/>
      <c r="D281" s="112"/>
      <c r="E281" s="112"/>
      <c r="F281" s="112"/>
    </row>
    <row r="282" spans="1:6" x14ac:dyDescent="0.55000000000000004">
      <c r="A282" s="2" t="s">
        <v>232</v>
      </c>
      <c r="B282" s="47">
        <v>0</v>
      </c>
      <c r="C282" s="85"/>
      <c r="D282" s="112"/>
      <c r="E282" s="112"/>
      <c r="F282" s="112"/>
    </row>
    <row r="283" spans="1:6" x14ac:dyDescent="0.55000000000000004">
      <c r="A283" s="68" t="s">
        <v>233</v>
      </c>
      <c r="B283" s="67"/>
      <c r="C283" s="92"/>
      <c r="D283" s="112">
        <f>SUM(C284:C285)</f>
        <v>0</v>
      </c>
      <c r="E283" s="112">
        <f>D283/B284</f>
        <v>0</v>
      </c>
      <c r="F283" s="112"/>
    </row>
    <row r="284" spans="1:6" x14ac:dyDescent="0.55000000000000004">
      <c r="A284" s="19" t="s">
        <v>208</v>
      </c>
      <c r="B284" s="47">
        <v>1</v>
      </c>
      <c r="C284" s="47"/>
      <c r="D284" s="112"/>
      <c r="E284" s="112"/>
      <c r="F284" s="112"/>
    </row>
    <row r="285" spans="1:6" x14ac:dyDescent="0.55000000000000004">
      <c r="A285" s="19" t="s">
        <v>0</v>
      </c>
      <c r="B285" s="47">
        <v>0</v>
      </c>
      <c r="C285" s="85"/>
      <c r="D285" s="112"/>
      <c r="E285" s="112"/>
      <c r="F285" s="112"/>
    </row>
    <row r="286" spans="1:6" x14ac:dyDescent="0.55000000000000004">
      <c r="A286" s="68" t="s">
        <v>234</v>
      </c>
      <c r="B286" s="67"/>
      <c r="C286" s="92"/>
      <c r="D286" s="112">
        <f>SUM(C287:C288)</f>
        <v>0</v>
      </c>
      <c r="E286" s="112">
        <f>D286/B287</f>
        <v>0</v>
      </c>
      <c r="F286" s="112"/>
    </row>
    <row r="287" spans="1:6" x14ac:dyDescent="0.55000000000000004">
      <c r="A287" s="19" t="s">
        <v>208</v>
      </c>
      <c r="B287" s="47">
        <v>1</v>
      </c>
      <c r="C287" s="47"/>
      <c r="D287" s="112"/>
      <c r="E287" s="112"/>
      <c r="F287" s="112"/>
    </row>
    <row r="288" spans="1:6" x14ac:dyDescent="0.55000000000000004">
      <c r="A288" s="19" t="s">
        <v>0</v>
      </c>
      <c r="B288" s="47">
        <v>0</v>
      </c>
      <c r="C288" s="47"/>
      <c r="D288" s="112"/>
      <c r="E288" s="112"/>
      <c r="F288" s="112"/>
    </row>
    <row r="289" spans="1:6" x14ac:dyDescent="0.55000000000000004">
      <c r="A289" s="68" t="s">
        <v>235</v>
      </c>
      <c r="B289" s="67"/>
      <c r="C289" s="92"/>
      <c r="D289" s="112">
        <f>SUM(C290:C291)</f>
        <v>0</v>
      </c>
      <c r="E289" s="112">
        <f>D289/B290</f>
        <v>0</v>
      </c>
      <c r="F289" s="112"/>
    </row>
    <row r="290" spans="1:6" x14ac:dyDescent="0.55000000000000004">
      <c r="A290" s="19" t="s">
        <v>208</v>
      </c>
      <c r="B290" s="47">
        <v>1</v>
      </c>
      <c r="C290" s="47"/>
      <c r="D290" s="112"/>
      <c r="E290" s="112"/>
      <c r="F290" s="112"/>
    </row>
    <row r="291" spans="1:6" x14ac:dyDescent="0.55000000000000004">
      <c r="A291" s="19" t="s">
        <v>0</v>
      </c>
      <c r="B291" s="47">
        <v>0</v>
      </c>
      <c r="C291" s="47"/>
      <c r="D291" s="112"/>
      <c r="E291" s="112"/>
      <c r="F291" s="112"/>
    </row>
    <row r="292" spans="1:6" ht="25.8" x14ac:dyDescent="0.95">
      <c r="A292" s="69" t="s">
        <v>236</v>
      </c>
      <c r="B292" s="104" t="s">
        <v>1</v>
      </c>
      <c r="C292" s="104" t="s">
        <v>2</v>
      </c>
      <c r="D292" s="112">
        <f>SUM(E294,E342,E362)</f>
        <v>0</v>
      </c>
      <c r="E292" s="112">
        <f>D292/3</f>
        <v>0</v>
      </c>
      <c r="F292" s="112"/>
    </row>
    <row r="293" spans="1:6" ht="15" customHeight="1" x14ac:dyDescent="0.95">
      <c r="A293" s="70"/>
      <c r="B293" s="61"/>
      <c r="C293" s="42"/>
      <c r="D293" s="112"/>
      <c r="E293" s="112"/>
      <c r="F293" s="112"/>
    </row>
    <row r="294" spans="1:6" ht="15.6" x14ac:dyDescent="0.6">
      <c r="A294" s="71" t="s">
        <v>237</v>
      </c>
      <c r="B294" s="72"/>
      <c r="C294" s="75">
        <f>D294/11</f>
        <v>0</v>
      </c>
      <c r="D294" s="112">
        <f>SUM(E295:E339)</f>
        <v>0</v>
      </c>
      <c r="E294" s="112">
        <f>D294/11</f>
        <v>0</v>
      </c>
      <c r="F294" s="112"/>
    </row>
    <row r="295" spans="1:6" ht="28.9" customHeight="1" x14ac:dyDescent="0.55000000000000004">
      <c r="A295" s="73" t="s">
        <v>238</v>
      </c>
      <c r="B295" s="74"/>
      <c r="C295" s="74"/>
      <c r="D295" s="112">
        <f>SUM(C296:C299)</f>
        <v>0</v>
      </c>
      <c r="E295" s="112">
        <f>D295/B296</f>
        <v>0</v>
      </c>
      <c r="F295" s="112">
        <v>66</v>
      </c>
    </row>
    <row r="296" spans="1:6" x14ac:dyDescent="0.55000000000000004">
      <c r="A296" s="19" t="s">
        <v>137</v>
      </c>
      <c r="B296" s="47">
        <v>3</v>
      </c>
      <c r="C296" s="47"/>
      <c r="D296" s="112"/>
      <c r="E296" s="112"/>
      <c r="F296" s="112"/>
    </row>
    <row r="297" spans="1:6" x14ac:dyDescent="0.55000000000000004">
      <c r="A297" s="19" t="s">
        <v>239</v>
      </c>
      <c r="B297" s="47">
        <v>2</v>
      </c>
      <c r="C297" s="85"/>
      <c r="D297" s="112"/>
      <c r="E297" s="112"/>
      <c r="F297" s="112"/>
    </row>
    <row r="298" spans="1:6" x14ac:dyDescent="0.55000000000000004">
      <c r="A298" s="4" t="s">
        <v>194</v>
      </c>
      <c r="B298" s="47">
        <v>1</v>
      </c>
      <c r="C298" s="94"/>
      <c r="D298" s="112"/>
      <c r="E298" s="112"/>
      <c r="F298" s="112"/>
    </row>
    <row r="299" spans="1:6" x14ac:dyDescent="0.55000000000000004">
      <c r="A299" s="4" t="s">
        <v>240</v>
      </c>
      <c r="B299" s="47">
        <v>0</v>
      </c>
      <c r="C299" s="94"/>
      <c r="D299" s="112"/>
      <c r="E299" s="112"/>
      <c r="F299" s="112"/>
    </row>
    <row r="300" spans="1:6" x14ac:dyDescent="0.55000000000000004">
      <c r="A300" s="73" t="s">
        <v>241</v>
      </c>
      <c r="B300" s="74"/>
      <c r="C300" s="98"/>
      <c r="D300" s="112">
        <f>SUM(C301:C303)</f>
        <v>0</v>
      </c>
      <c r="E300" s="112">
        <f>D300/B301</f>
        <v>0</v>
      </c>
      <c r="F300" s="112"/>
    </row>
    <row r="301" spans="1:6" x14ac:dyDescent="0.55000000000000004">
      <c r="A301" s="19" t="s">
        <v>137</v>
      </c>
      <c r="B301" s="47">
        <v>3</v>
      </c>
      <c r="C301" s="94"/>
      <c r="D301" s="112"/>
      <c r="E301" s="112"/>
      <c r="F301" s="112"/>
    </row>
    <row r="302" spans="1:6" x14ac:dyDescent="0.55000000000000004">
      <c r="A302" s="19" t="s">
        <v>239</v>
      </c>
      <c r="B302" s="47">
        <v>2</v>
      </c>
      <c r="C302" s="47"/>
      <c r="D302" s="112"/>
      <c r="E302" s="112"/>
      <c r="F302" s="112"/>
    </row>
    <row r="303" spans="1:6" x14ac:dyDescent="0.55000000000000004">
      <c r="A303" s="4" t="s">
        <v>194</v>
      </c>
      <c r="B303" s="47">
        <v>1</v>
      </c>
      <c r="C303" s="94"/>
      <c r="D303" s="112"/>
      <c r="E303" s="112"/>
      <c r="F303" s="112"/>
    </row>
    <row r="304" spans="1:6" x14ac:dyDescent="0.55000000000000004">
      <c r="A304" s="73" t="s">
        <v>242</v>
      </c>
      <c r="B304" s="74"/>
      <c r="C304" s="98"/>
      <c r="D304" s="112">
        <f>SUM(C305:C308)</f>
        <v>0</v>
      </c>
      <c r="E304" s="112">
        <f>D304/B305</f>
        <v>0</v>
      </c>
      <c r="F304" s="112"/>
    </row>
    <row r="305" spans="1:6" x14ac:dyDescent="0.55000000000000004">
      <c r="A305" s="19" t="s">
        <v>137</v>
      </c>
      <c r="B305" s="47">
        <v>3</v>
      </c>
      <c r="C305" s="47"/>
      <c r="D305" s="112"/>
      <c r="E305" s="112"/>
      <c r="F305" s="112"/>
    </row>
    <row r="306" spans="1:6" x14ac:dyDescent="0.55000000000000004">
      <c r="A306" s="19" t="s">
        <v>287</v>
      </c>
      <c r="B306" s="47">
        <v>2</v>
      </c>
      <c r="C306" s="94"/>
      <c r="D306" s="112"/>
      <c r="E306" s="112"/>
      <c r="F306" s="112"/>
    </row>
    <row r="307" spans="1:6" x14ac:dyDescent="0.55000000000000004">
      <c r="A307" s="4" t="s">
        <v>194</v>
      </c>
      <c r="B307" s="47">
        <v>1</v>
      </c>
      <c r="C307" s="94"/>
      <c r="D307" s="112"/>
      <c r="E307" s="112"/>
      <c r="F307" s="112"/>
    </row>
    <row r="308" spans="1:6" x14ac:dyDescent="0.55000000000000004">
      <c r="A308" s="4" t="s">
        <v>240</v>
      </c>
      <c r="B308" s="47">
        <v>0</v>
      </c>
      <c r="C308" s="94"/>
      <c r="D308" s="112"/>
      <c r="E308" s="112"/>
      <c r="F308" s="112"/>
    </row>
    <row r="309" spans="1:6" x14ac:dyDescent="0.55000000000000004">
      <c r="A309" s="73" t="s">
        <v>243</v>
      </c>
      <c r="B309" s="74"/>
      <c r="C309" s="98"/>
      <c r="D309" s="112">
        <f>SUM(C310:C313)</f>
        <v>0</v>
      </c>
      <c r="E309" s="112">
        <f>D309/B310</f>
        <v>0</v>
      </c>
      <c r="F309" s="112"/>
    </row>
    <row r="310" spans="1:6" x14ac:dyDescent="0.55000000000000004">
      <c r="A310" s="19" t="s">
        <v>137</v>
      </c>
      <c r="B310" s="47">
        <v>3</v>
      </c>
      <c r="C310" s="94"/>
      <c r="D310" s="112"/>
      <c r="E310" s="112"/>
      <c r="F310" s="112"/>
    </row>
    <row r="311" spans="1:6" x14ac:dyDescent="0.55000000000000004">
      <c r="A311" s="19" t="s">
        <v>239</v>
      </c>
      <c r="B311" s="47">
        <v>2</v>
      </c>
      <c r="C311" s="94"/>
      <c r="D311" s="112"/>
      <c r="E311" s="112"/>
      <c r="F311" s="112"/>
    </row>
    <row r="312" spans="1:6" x14ac:dyDescent="0.55000000000000004">
      <c r="A312" s="4" t="s">
        <v>194</v>
      </c>
      <c r="B312" s="47">
        <v>1</v>
      </c>
      <c r="C312" s="94"/>
      <c r="D312" s="112"/>
      <c r="E312" s="112"/>
      <c r="F312" s="112"/>
    </row>
    <row r="313" spans="1:6" x14ac:dyDescent="0.55000000000000004">
      <c r="A313" s="4" t="s">
        <v>240</v>
      </c>
      <c r="B313" s="47">
        <v>0</v>
      </c>
      <c r="C313" s="47"/>
      <c r="D313" s="112"/>
      <c r="E313" s="112"/>
      <c r="F313" s="112"/>
    </row>
    <row r="314" spans="1:6" x14ac:dyDescent="0.55000000000000004">
      <c r="A314" s="73" t="s">
        <v>244</v>
      </c>
      <c r="B314" s="74"/>
      <c r="C314" s="102"/>
      <c r="D314" s="112">
        <f>SUM(C315:C318)</f>
        <v>0</v>
      </c>
      <c r="E314" s="112">
        <f>D314/B315</f>
        <v>0</v>
      </c>
      <c r="F314" s="112"/>
    </row>
    <row r="315" spans="1:6" x14ac:dyDescent="0.55000000000000004">
      <c r="A315" s="19" t="s">
        <v>245</v>
      </c>
      <c r="B315" s="47">
        <v>3</v>
      </c>
      <c r="C315" s="47"/>
      <c r="D315" s="112"/>
      <c r="E315" s="112"/>
      <c r="F315" s="112"/>
    </row>
    <row r="316" spans="1:6" x14ac:dyDescent="0.55000000000000004">
      <c r="A316" s="19" t="s">
        <v>246</v>
      </c>
      <c r="B316" s="47">
        <v>2</v>
      </c>
      <c r="C316" s="85"/>
      <c r="D316" s="112"/>
      <c r="E316" s="112"/>
      <c r="F316" s="112"/>
    </row>
    <row r="317" spans="1:6" x14ac:dyDescent="0.55000000000000004">
      <c r="A317" s="4" t="s">
        <v>247</v>
      </c>
      <c r="B317" s="47">
        <v>1</v>
      </c>
      <c r="C317" s="47"/>
      <c r="D317" s="112"/>
      <c r="E317" s="112"/>
      <c r="F317" s="112"/>
    </row>
    <row r="318" spans="1:6" x14ac:dyDescent="0.55000000000000004">
      <c r="A318" s="4" t="s">
        <v>248</v>
      </c>
      <c r="B318" s="47">
        <v>0</v>
      </c>
      <c r="C318" s="85"/>
      <c r="D318" s="112"/>
      <c r="E318" s="112"/>
      <c r="F318" s="112"/>
    </row>
    <row r="319" spans="1:6" x14ac:dyDescent="0.55000000000000004">
      <c r="A319" s="73" t="s">
        <v>249</v>
      </c>
      <c r="B319" s="74"/>
      <c r="C319" s="102"/>
      <c r="D319" s="112">
        <f>SUM(C320:C323)</f>
        <v>0</v>
      </c>
      <c r="E319" s="112">
        <f>D319/B320</f>
        <v>0</v>
      </c>
      <c r="F319" s="112"/>
    </row>
    <row r="320" spans="1:6" x14ac:dyDescent="0.55000000000000004">
      <c r="A320" s="19" t="s">
        <v>250</v>
      </c>
      <c r="B320" s="47">
        <v>3</v>
      </c>
      <c r="C320" s="47"/>
      <c r="D320" s="112"/>
      <c r="E320" s="112"/>
      <c r="F320" s="112"/>
    </row>
    <row r="321" spans="1:6" x14ac:dyDescent="0.55000000000000004">
      <c r="A321" s="19" t="s">
        <v>251</v>
      </c>
      <c r="B321" s="47">
        <v>2</v>
      </c>
      <c r="C321" s="85"/>
      <c r="D321" s="112"/>
      <c r="E321" s="112"/>
      <c r="F321" s="112"/>
    </row>
    <row r="322" spans="1:6" x14ac:dyDescent="0.55000000000000004">
      <c r="A322" s="4" t="s">
        <v>252</v>
      </c>
      <c r="B322" s="47">
        <v>1</v>
      </c>
      <c r="C322" s="85"/>
      <c r="D322" s="112"/>
      <c r="E322" s="112"/>
      <c r="F322" s="112"/>
    </row>
    <row r="323" spans="1:6" x14ac:dyDescent="0.55000000000000004">
      <c r="A323" s="4" t="s">
        <v>253</v>
      </c>
      <c r="B323" s="47">
        <v>0</v>
      </c>
      <c r="C323" s="85"/>
      <c r="D323" s="112"/>
      <c r="E323" s="112"/>
      <c r="F323" s="112"/>
    </row>
    <row r="324" spans="1:6" ht="28.8" x14ac:dyDescent="0.55000000000000004">
      <c r="A324" s="73" t="s">
        <v>254</v>
      </c>
      <c r="B324" s="74"/>
      <c r="C324" s="102"/>
      <c r="D324" s="112">
        <f>SUM(C325:C327)</f>
        <v>0</v>
      </c>
      <c r="E324" s="112">
        <f>D324/B325</f>
        <v>0</v>
      </c>
      <c r="F324" s="112"/>
    </row>
    <row r="325" spans="1:6" x14ac:dyDescent="0.55000000000000004">
      <c r="A325" s="19" t="s">
        <v>208</v>
      </c>
      <c r="B325" s="47">
        <v>2</v>
      </c>
      <c r="C325" s="47"/>
      <c r="D325" s="112"/>
      <c r="E325" s="112"/>
      <c r="F325" s="112"/>
    </row>
    <row r="326" spans="1:6" x14ac:dyDescent="0.55000000000000004">
      <c r="A326" s="19" t="s">
        <v>255</v>
      </c>
      <c r="B326" s="47">
        <v>1</v>
      </c>
      <c r="C326" s="47"/>
      <c r="D326" s="112"/>
      <c r="E326" s="112"/>
      <c r="F326" s="112"/>
    </row>
    <row r="327" spans="1:6" x14ac:dyDescent="0.55000000000000004">
      <c r="A327" s="4" t="s">
        <v>256</v>
      </c>
      <c r="B327" s="47">
        <v>0</v>
      </c>
      <c r="C327" s="85"/>
      <c r="D327" s="112"/>
      <c r="E327" s="112"/>
      <c r="F327" s="112"/>
    </row>
    <row r="328" spans="1:6" x14ac:dyDescent="0.55000000000000004">
      <c r="A328" s="73" t="s">
        <v>257</v>
      </c>
      <c r="B328" s="74"/>
      <c r="C328" s="102"/>
      <c r="D328" s="112">
        <f>SUM(C329:C331)</f>
        <v>0</v>
      </c>
      <c r="E328" s="112">
        <f>D328/B329</f>
        <v>0</v>
      </c>
      <c r="F328" s="112"/>
    </row>
    <row r="329" spans="1:6" x14ac:dyDescent="0.55000000000000004">
      <c r="A329" s="19" t="s">
        <v>137</v>
      </c>
      <c r="B329" s="47">
        <v>2</v>
      </c>
      <c r="C329" s="47"/>
      <c r="D329" s="112"/>
      <c r="E329" s="112"/>
      <c r="F329" s="112"/>
    </row>
    <row r="330" spans="1:6" x14ac:dyDescent="0.55000000000000004">
      <c r="A330" s="19" t="s">
        <v>292</v>
      </c>
      <c r="B330" s="47">
        <v>1</v>
      </c>
      <c r="C330" s="85"/>
      <c r="D330" s="112"/>
      <c r="E330" s="112"/>
      <c r="F330" s="112"/>
    </row>
    <row r="331" spans="1:6" x14ac:dyDescent="0.55000000000000004">
      <c r="A331" s="4" t="s">
        <v>194</v>
      </c>
      <c r="B331" s="47">
        <v>0</v>
      </c>
      <c r="C331" s="47"/>
      <c r="D331" s="112"/>
      <c r="E331" s="112"/>
      <c r="F331" s="112"/>
    </row>
    <row r="332" spans="1:6" x14ac:dyDescent="0.55000000000000004">
      <c r="A332" s="73" t="s">
        <v>258</v>
      </c>
      <c r="B332" s="74"/>
      <c r="C332" s="102"/>
      <c r="D332" s="112">
        <f>SUM(C333:C335)</f>
        <v>0</v>
      </c>
      <c r="E332" s="112">
        <f>D332/B333</f>
        <v>0</v>
      </c>
      <c r="F332" s="112"/>
    </row>
    <row r="333" spans="1:6" x14ac:dyDescent="0.55000000000000004">
      <c r="A333" s="19" t="s">
        <v>137</v>
      </c>
      <c r="B333" s="47">
        <v>2</v>
      </c>
      <c r="C333" s="94"/>
      <c r="D333" s="112"/>
      <c r="E333" s="112"/>
      <c r="F333" s="112"/>
    </row>
    <row r="334" spans="1:6" x14ac:dyDescent="0.55000000000000004">
      <c r="A334" s="19" t="s">
        <v>292</v>
      </c>
      <c r="B334" s="47">
        <v>1</v>
      </c>
      <c r="C334" s="85"/>
      <c r="D334" s="112"/>
      <c r="E334" s="112"/>
      <c r="F334" s="112"/>
    </row>
    <row r="335" spans="1:6" x14ac:dyDescent="0.55000000000000004">
      <c r="A335" s="4" t="s">
        <v>194</v>
      </c>
      <c r="B335" s="47">
        <v>0</v>
      </c>
      <c r="C335" s="47"/>
      <c r="D335" s="112"/>
      <c r="E335" s="112"/>
      <c r="F335" s="112"/>
    </row>
    <row r="336" spans="1:6" x14ac:dyDescent="0.55000000000000004">
      <c r="A336" s="105" t="s">
        <v>259</v>
      </c>
      <c r="B336" s="74"/>
      <c r="C336" s="102"/>
      <c r="D336" s="112">
        <f>SUM(C337:C338)</f>
        <v>0</v>
      </c>
      <c r="E336" s="112">
        <f>D336/B337</f>
        <v>0</v>
      </c>
      <c r="F336" s="112"/>
    </row>
    <row r="337" spans="1:6" x14ac:dyDescent="0.55000000000000004">
      <c r="A337" s="19" t="s">
        <v>208</v>
      </c>
      <c r="B337" s="47">
        <v>2</v>
      </c>
      <c r="C337" s="47"/>
      <c r="D337" s="112"/>
      <c r="E337" s="112"/>
      <c r="F337" s="112"/>
    </row>
    <row r="338" spans="1:6" x14ac:dyDescent="0.55000000000000004">
      <c r="A338" s="19" t="s">
        <v>0</v>
      </c>
      <c r="B338" s="47">
        <v>0</v>
      </c>
      <c r="C338" s="85"/>
      <c r="D338" s="112"/>
      <c r="E338" s="112"/>
      <c r="F338" s="112"/>
    </row>
    <row r="339" spans="1:6" x14ac:dyDescent="0.55000000000000004">
      <c r="A339" s="73" t="s">
        <v>260</v>
      </c>
      <c r="B339" s="74"/>
      <c r="C339" s="102"/>
      <c r="D339" s="112">
        <f>SUM(C340:C341)</f>
        <v>0</v>
      </c>
      <c r="E339" s="112">
        <f>D339/B340</f>
        <v>0</v>
      </c>
      <c r="F339" s="112"/>
    </row>
    <row r="340" spans="1:6" x14ac:dyDescent="0.55000000000000004">
      <c r="A340" s="19" t="s">
        <v>208</v>
      </c>
      <c r="B340" s="47">
        <v>2</v>
      </c>
      <c r="C340" s="47"/>
      <c r="D340" s="112"/>
      <c r="E340" s="112"/>
      <c r="F340" s="112"/>
    </row>
    <row r="341" spans="1:6" x14ac:dyDescent="0.55000000000000004">
      <c r="A341" s="19" t="s">
        <v>0</v>
      </c>
      <c r="B341" s="47">
        <v>0</v>
      </c>
      <c r="C341" s="85"/>
      <c r="D341" s="112"/>
      <c r="E341" s="112"/>
      <c r="F341" s="112"/>
    </row>
    <row r="342" spans="1:6" ht="15.6" x14ac:dyDescent="0.6">
      <c r="A342" s="71" t="s">
        <v>261</v>
      </c>
      <c r="B342" s="72"/>
      <c r="C342" s="75">
        <f>D342/5</f>
        <v>0</v>
      </c>
      <c r="D342" s="112">
        <f>SUM(E343:E358)</f>
        <v>0</v>
      </c>
      <c r="E342" s="112">
        <f>D342/5</f>
        <v>0</v>
      </c>
      <c r="F342" s="112"/>
    </row>
    <row r="343" spans="1:6" ht="28.9" customHeight="1" x14ac:dyDescent="0.55000000000000004">
      <c r="A343" s="73" t="s">
        <v>262</v>
      </c>
      <c r="B343" s="74"/>
      <c r="C343" s="74"/>
      <c r="D343" s="112">
        <f>SUM(C344:C347)</f>
        <v>0</v>
      </c>
      <c r="E343" s="112">
        <f>D343/B344</f>
        <v>0</v>
      </c>
      <c r="F343" s="112">
        <v>77</v>
      </c>
    </row>
    <row r="344" spans="1:6" x14ac:dyDescent="0.55000000000000004">
      <c r="A344" s="19" t="s">
        <v>263</v>
      </c>
      <c r="B344" s="47">
        <v>3</v>
      </c>
      <c r="C344" s="47"/>
      <c r="D344" s="112"/>
      <c r="E344" s="112"/>
      <c r="F344" s="112"/>
    </row>
    <row r="345" spans="1:6" x14ac:dyDescent="0.55000000000000004">
      <c r="A345" s="19" t="s">
        <v>264</v>
      </c>
      <c r="B345" s="47">
        <v>2</v>
      </c>
      <c r="C345" s="85"/>
      <c r="D345" s="112"/>
      <c r="E345" s="112"/>
      <c r="F345" s="112"/>
    </row>
    <row r="346" spans="1:6" x14ac:dyDescent="0.55000000000000004">
      <c r="A346" s="4" t="s">
        <v>265</v>
      </c>
      <c r="B346" s="47">
        <v>1</v>
      </c>
      <c r="C346" s="85"/>
      <c r="D346" s="112"/>
      <c r="E346" s="112"/>
      <c r="F346" s="112"/>
    </row>
    <row r="347" spans="1:6" x14ac:dyDescent="0.55000000000000004">
      <c r="A347" s="4" t="s">
        <v>266</v>
      </c>
      <c r="B347" s="47">
        <v>0</v>
      </c>
      <c r="C347" s="85"/>
      <c r="D347" s="112"/>
      <c r="E347" s="112"/>
      <c r="F347" s="112"/>
    </row>
    <row r="348" spans="1:6" x14ac:dyDescent="0.55000000000000004">
      <c r="A348" s="73" t="s">
        <v>267</v>
      </c>
      <c r="B348" s="74"/>
      <c r="C348" s="102"/>
      <c r="D348" s="112">
        <f>SUM(C349:C350)</f>
        <v>0</v>
      </c>
      <c r="E348" s="112">
        <f>D348/B349</f>
        <v>0</v>
      </c>
      <c r="F348" s="112"/>
    </row>
    <row r="349" spans="1:6" x14ac:dyDescent="0.55000000000000004">
      <c r="A349" s="19" t="s">
        <v>208</v>
      </c>
      <c r="B349" s="47">
        <v>3</v>
      </c>
      <c r="C349" s="47"/>
      <c r="D349" s="112"/>
      <c r="E349" s="112"/>
      <c r="F349" s="112"/>
    </row>
    <row r="350" spans="1:6" x14ac:dyDescent="0.55000000000000004">
      <c r="A350" s="19" t="s">
        <v>0</v>
      </c>
      <c r="B350" s="94">
        <v>0</v>
      </c>
      <c r="C350" s="94"/>
      <c r="D350" s="112"/>
      <c r="E350" s="112"/>
      <c r="F350" s="112"/>
    </row>
    <row r="351" spans="1:6" ht="28.9" customHeight="1" x14ac:dyDescent="0.55000000000000004">
      <c r="A351" s="73" t="s">
        <v>268</v>
      </c>
      <c r="B351" s="98"/>
      <c r="C351" s="102"/>
      <c r="D351" s="112">
        <f>SUM(C352:C353)</f>
        <v>0</v>
      </c>
      <c r="E351" s="112">
        <f>D351/B352</f>
        <v>0</v>
      </c>
      <c r="F351" s="112"/>
    </row>
    <row r="352" spans="1:6" x14ac:dyDescent="0.55000000000000004">
      <c r="A352" s="19" t="s">
        <v>208</v>
      </c>
      <c r="B352" s="94">
        <v>2</v>
      </c>
      <c r="C352" s="94"/>
      <c r="D352" s="112"/>
      <c r="E352" s="112"/>
      <c r="F352" s="112"/>
    </row>
    <row r="353" spans="1:6" x14ac:dyDescent="0.55000000000000004">
      <c r="A353" s="19" t="s">
        <v>0</v>
      </c>
      <c r="B353" s="94">
        <v>0</v>
      </c>
      <c r="C353" s="85"/>
      <c r="D353" s="112"/>
      <c r="E353" s="112"/>
      <c r="F353" s="112"/>
    </row>
    <row r="354" spans="1:6" ht="32.5" customHeight="1" x14ac:dyDescent="0.55000000000000004">
      <c r="A354" s="73" t="s">
        <v>269</v>
      </c>
      <c r="B354" s="74"/>
      <c r="C354" s="102"/>
      <c r="D354" s="112">
        <f>SUM(C355:C357)</f>
        <v>0</v>
      </c>
      <c r="E354" s="112">
        <f>D354/B355</f>
        <v>0</v>
      </c>
      <c r="F354" s="112"/>
    </row>
    <row r="355" spans="1:6" x14ac:dyDescent="0.55000000000000004">
      <c r="A355" s="19" t="s">
        <v>270</v>
      </c>
      <c r="B355" s="47">
        <v>2</v>
      </c>
      <c r="C355" s="47"/>
      <c r="D355" s="112"/>
      <c r="E355" s="112"/>
      <c r="F355" s="112"/>
    </row>
    <row r="356" spans="1:6" x14ac:dyDescent="0.55000000000000004">
      <c r="A356" s="19" t="s">
        <v>271</v>
      </c>
      <c r="B356" s="47">
        <v>1</v>
      </c>
      <c r="C356" s="85"/>
      <c r="D356" s="112"/>
      <c r="E356" s="112"/>
      <c r="F356" s="112"/>
    </row>
    <row r="357" spans="1:6" x14ac:dyDescent="0.55000000000000004">
      <c r="A357" s="4" t="s">
        <v>256</v>
      </c>
      <c r="B357" s="47">
        <v>0</v>
      </c>
      <c r="C357" s="85"/>
      <c r="D357" s="112"/>
      <c r="E357" s="112"/>
      <c r="F357" s="112"/>
    </row>
    <row r="358" spans="1:6" x14ac:dyDescent="0.55000000000000004">
      <c r="A358" s="73" t="s">
        <v>272</v>
      </c>
      <c r="B358" s="74"/>
      <c r="C358" s="102"/>
      <c r="D358" s="112">
        <f>SUM(C359:C361)</f>
        <v>0</v>
      </c>
      <c r="E358" s="112">
        <f>D358/B359</f>
        <v>0</v>
      </c>
      <c r="F358" s="112"/>
    </row>
    <row r="359" spans="1:6" x14ac:dyDescent="0.55000000000000004">
      <c r="A359" s="97" t="s">
        <v>273</v>
      </c>
      <c r="B359" s="47">
        <v>2</v>
      </c>
      <c r="C359" s="47"/>
      <c r="D359" s="112"/>
      <c r="E359" s="112"/>
      <c r="F359" s="112"/>
    </row>
    <row r="360" spans="1:6" x14ac:dyDescent="0.55000000000000004">
      <c r="A360" s="97" t="s">
        <v>274</v>
      </c>
      <c r="B360" s="47">
        <v>1</v>
      </c>
      <c r="C360" s="85"/>
      <c r="D360" s="112"/>
      <c r="E360" s="112"/>
      <c r="F360" s="112"/>
    </row>
    <row r="361" spans="1:6" x14ac:dyDescent="0.55000000000000004">
      <c r="A361" s="95" t="s">
        <v>275</v>
      </c>
      <c r="B361" s="47">
        <v>0</v>
      </c>
      <c r="C361" s="47"/>
      <c r="D361" s="112"/>
      <c r="E361" s="112"/>
      <c r="F361" s="112"/>
    </row>
    <row r="362" spans="1:6" ht="15.6" x14ac:dyDescent="0.6">
      <c r="A362" s="71" t="s">
        <v>276</v>
      </c>
      <c r="B362" s="72"/>
      <c r="C362" s="75">
        <f>D362/5</f>
        <v>0</v>
      </c>
      <c r="D362" s="113">
        <f>SUM(E363:E381)</f>
        <v>0</v>
      </c>
      <c r="E362" s="112">
        <f>D362/5</f>
        <v>0</v>
      </c>
      <c r="F362" s="112"/>
    </row>
    <row r="363" spans="1:6" ht="32.5" customHeight="1" x14ac:dyDescent="0.55000000000000004">
      <c r="A363" s="73" t="s">
        <v>277</v>
      </c>
      <c r="B363" s="74"/>
      <c r="C363" s="74"/>
      <c r="D363" s="113">
        <f>SUM(C364:C367)</f>
        <v>0</v>
      </c>
      <c r="E363" s="112">
        <f>D363/B364</f>
        <v>0</v>
      </c>
      <c r="F363" s="112">
        <v>82</v>
      </c>
    </row>
    <row r="364" spans="1:6" x14ac:dyDescent="0.55000000000000004">
      <c r="A364" s="19" t="s">
        <v>137</v>
      </c>
      <c r="B364" s="47">
        <v>3</v>
      </c>
      <c r="C364" s="47"/>
      <c r="D364" s="113"/>
      <c r="E364" s="112"/>
      <c r="F364" s="112"/>
    </row>
    <row r="365" spans="1:6" x14ac:dyDescent="0.55000000000000004">
      <c r="A365" s="19" t="s">
        <v>287</v>
      </c>
      <c r="B365" s="47">
        <v>2</v>
      </c>
      <c r="C365" s="85"/>
      <c r="D365" s="113"/>
      <c r="E365" s="112"/>
      <c r="F365" s="112"/>
    </row>
    <row r="366" spans="1:6" x14ac:dyDescent="0.55000000000000004">
      <c r="A366" s="4" t="s">
        <v>194</v>
      </c>
      <c r="B366" s="47">
        <v>1</v>
      </c>
      <c r="C366" s="85"/>
      <c r="D366" s="113"/>
      <c r="E366" s="112"/>
      <c r="F366" s="112"/>
    </row>
    <row r="367" spans="1:6" x14ac:dyDescent="0.55000000000000004">
      <c r="A367" s="4" t="s">
        <v>278</v>
      </c>
      <c r="B367" s="47">
        <v>0</v>
      </c>
      <c r="C367" s="85"/>
      <c r="D367" s="113"/>
      <c r="E367" s="112"/>
      <c r="F367" s="112"/>
    </row>
    <row r="368" spans="1:6" ht="30" customHeight="1" x14ac:dyDescent="0.55000000000000004">
      <c r="A368" s="73" t="s">
        <v>279</v>
      </c>
      <c r="B368" s="74"/>
      <c r="C368" s="102"/>
      <c r="D368" s="113">
        <f>SUM(C369:C371)</f>
        <v>0</v>
      </c>
      <c r="E368" s="112">
        <f>D368/B369</f>
        <v>0</v>
      </c>
      <c r="F368" s="112"/>
    </row>
    <row r="369" spans="1:6" x14ac:dyDescent="0.55000000000000004">
      <c r="A369" s="97" t="s">
        <v>280</v>
      </c>
      <c r="B369" s="94">
        <v>2</v>
      </c>
      <c r="C369" s="94"/>
      <c r="D369" s="113"/>
      <c r="E369" s="112"/>
      <c r="F369" s="112"/>
    </row>
    <row r="370" spans="1:6" x14ac:dyDescent="0.55000000000000004">
      <c r="A370" s="97" t="s">
        <v>281</v>
      </c>
      <c r="B370" s="94">
        <v>1</v>
      </c>
      <c r="C370" s="85"/>
      <c r="D370" s="113"/>
      <c r="E370" s="112"/>
      <c r="F370" s="112"/>
    </row>
    <row r="371" spans="1:6" x14ac:dyDescent="0.55000000000000004">
      <c r="A371" s="97" t="s">
        <v>282</v>
      </c>
      <c r="B371" s="94">
        <v>0</v>
      </c>
      <c r="C371" s="94"/>
      <c r="D371" s="113"/>
      <c r="E371" s="112"/>
      <c r="F371" s="112"/>
    </row>
    <row r="372" spans="1:6" ht="34.9" customHeight="1" x14ac:dyDescent="0.55000000000000004">
      <c r="A372" s="73" t="s">
        <v>283</v>
      </c>
      <c r="B372" s="74"/>
      <c r="C372" s="102"/>
      <c r="D372" s="113">
        <f>SUM(C373:C375)</f>
        <v>0</v>
      </c>
      <c r="E372" s="112">
        <f>D372/B373</f>
        <v>0</v>
      </c>
      <c r="F372" s="112"/>
    </row>
    <row r="373" spans="1:6" x14ac:dyDescent="0.55000000000000004">
      <c r="A373" s="97" t="s">
        <v>284</v>
      </c>
      <c r="B373" s="94">
        <v>2</v>
      </c>
      <c r="C373" s="94"/>
      <c r="D373" s="112"/>
      <c r="E373" s="112"/>
      <c r="F373" s="112"/>
    </row>
    <row r="374" spans="1:6" x14ac:dyDescent="0.55000000000000004">
      <c r="A374" s="97" t="s">
        <v>285</v>
      </c>
      <c r="B374" s="94">
        <v>1</v>
      </c>
      <c r="C374" s="85"/>
      <c r="D374" s="112"/>
      <c r="E374" s="112"/>
      <c r="F374" s="112"/>
    </row>
    <row r="375" spans="1:6" x14ac:dyDescent="0.55000000000000004">
      <c r="A375" s="97" t="s">
        <v>282</v>
      </c>
      <c r="B375" s="94">
        <v>0</v>
      </c>
      <c r="C375" s="94"/>
      <c r="D375" s="112"/>
      <c r="E375" s="112"/>
      <c r="F375" s="112"/>
    </row>
    <row r="376" spans="1:6" ht="36" customHeight="1" x14ac:dyDescent="0.55000000000000004">
      <c r="A376" s="73" t="s">
        <v>286</v>
      </c>
      <c r="B376" s="74"/>
      <c r="C376" s="102"/>
      <c r="D376" s="112">
        <f>SUM(C377:C380)</f>
        <v>0</v>
      </c>
      <c r="E376" s="112">
        <f>D376/B377</f>
        <v>0</v>
      </c>
      <c r="F376" s="112"/>
    </row>
    <row r="377" spans="1:6" x14ac:dyDescent="0.55000000000000004">
      <c r="A377" s="19" t="s">
        <v>137</v>
      </c>
      <c r="B377" s="47">
        <v>3</v>
      </c>
      <c r="C377" s="47"/>
      <c r="D377" s="112"/>
      <c r="E377" s="112"/>
      <c r="F377" s="112"/>
    </row>
    <row r="378" spans="1:6" x14ac:dyDescent="0.55000000000000004">
      <c r="A378" s="19" t="s">
        <v>287</v>
      </c>
      <c r="B378" s="47">
        <v>2</v>
      </c>
      <c r="C378" s="85"/>
      <c r="D378" s="112"/>
      <c r="E378" s="112"/>
      <c r="F378" s="112"/>
    </row>
    <row r="379" spans="1:6" x14ac:dyDescent="0.55000000000000004">
      <c r="A379" s="4" t="s">
        <v>194</v>
      </c>
      <c r="B379" s="47">
        <v>1</v>
      </c>
      <c r="C379" s="47"/>
      <c r="D379" s="112"/>
      <c r="E379" s="112"/>
      <c r="F379" s="112"/>
    </row>
    <row r="380" spans="1:6" x14ac:dyDescent="0.55000000000000004">
      <c r="A380" s="29" t="s">
        <v>296</v>
      </c>
      <c r="B380" s="47">
        <v>0</v>
      </c>
      <c r="C380" s="85"/>
      <c r="D380" s="112"/>
      <c r="E380" s="112"/>
      <c r="F380" s="112"/>
    </row>
    <row r="381" spans="1:6" x14ac:dyDescent="0.55000000000000004">
      <c r="A381" s="73" t="s">
        <v>288</v>
      </c>
      <c r="B381" s="74"/>
      <c r="C381" s="102"/>
      <c r="D381" s="112">
        <f>SUM(C382:C383)</f>
        <v>0</v>
      </c>
      <c r="E381" s="112">
        <f>D381/B382</f>
        <v>0</v>
      </c>
      <c r="F381" s="112">
        <v>86</v>
      </c>
    </row>
    <row r="382" spans="1:6" x14ac:dyDescent="0.55000000000000004">
      <c r="A382" s="19" t="s">
        <v>208</v>
      </c>
      <c r="B382" s="47">
        <v>1</v>
      </c>
      <c r="C382" s="47"/>
    </row>
    <row r="383" spans="1:6" x14ac:dyDescent="0.55000000000000004">
      <c r="A383" s="29" t="s">
        <v>295</v>
      </c>
      <c r="B383" s="47">
        <v>0</v>
      </c>
      <c r="C383" s="85"/>
    </row>
    <row r="384" spans="1:6" x14ac:dyDescent="0.55000000000000004">
      <c r="A384" s="4"/>
      <c r="C384" s="47"/>
    </row>
    <row r="385" spans="1:1" x14ac:dyDescent="0.55000000000000004">
      <c r="A385" s="19"/>
    </row>
    <row r="386" spans="1:1" x14ac:dyDescent="0.55000000000000004">
      <c r="A386" s="19"/>
    </row>
    <row r="387" spans="1:1" x14ac:dyDescent="0.55000000000000004">
      <c r="A387" s="4"/>
    </row>
    <row r="388" spans="1:1" x14ac:dyDescent="0.55000000000000004">
      <c r="A388" s="4"/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C18"/>
  <sheetViews>
    <sheetView topLeftCell="B7" zoomScale="40" zoomScaleNormal="40" workbookViewId="0">
      <selection activeCell="H8" sqref="H8"/>
    </sheetView>
  </sheetViews>
  <sheetFormatPr baseColWidth="10" defaultRowHeight="14.4" x14ac:dyDescent="0.55000000000000004"/>
  <cols>
    <col min="2" max="2" width="91.578125" customWidth="1"/>
  </cols>
  <sheetData>
    <row r="3" spans="2:3" ht="25.8" x14ac:dyDescent="0.95">
      <c r="B3" s="32" t="s">
        <v>4</v>
      </c>
      <c r="C3" s="111">
        <f>RATING!$C$3</f>
        <v>0</v>
      </c>
    </row>
    <row r="4" spans="2:3" ht="25.8" x14ac:dyDescent="0.95">
      <c r="B4" s="32" t="s">
        <v>3</v>
      </c>
      <c r="C4" s="111">
        <f>RATING!$C$23</f>
        <v>0</v>
      </c>
    </row>
    <row r="5" spans="2:3" ht="25.8" x14ac:dyDescent="0.95">
      <c r="B5" s="32" t="s">
        <v>5</v>
      </c>
      <c r="C5" s="111">
        <f>RATING!$C$45</f>
        <v>0</v>
      </c>
    </row>
    <row r="6" spans="2:3" ht="25.8" x14ac:dyDescent="0.95">
      <c r="B6" s="32" t="s">
        <v>12</v>
      </c>
      <c r="C6" s="111">
        <f>RATING!$C$70</f>
        <v>0</v>
      </c>
    </row>
    <row r="7" spans="2:3" ht="25.8" x14ac:dyDescent="0.95">
      <c r="B7" s="33" t="s">
        <v>6</v>
      </c>
      <c r="C7" s="110">
        <f>RATING!$C$100</f>
        <v>0</v>
      </c>
    </row>
    <row r="8" spans="2:3" ht="25.8" x14ac:dyDescent="0.95">
      <c r="B8" s="33" t="s">
        <v>7</v>
      </c>
      <c r="C8" s="110">
        <f>RATING!$C$112</f>
        <v>0</v>
      </c>
    </row>
    <row r="9" spans="2:3" ht="25.8" x14ac:dyDescent="0.95">
      <c r="B9" s="33" t="s">
        <v>8</v>
      </c>
      <c r="C9" s="110">
        <f>RATING!$C$125</f>
        <v>0</v>
      </c>
    </row>
    <row r="10" spans="2:3" ht="25.8" x14ac:dyDescent="0.95">
      <c r="B10" s="34" t="s">
        <v>10</v>
      </c>
      <c r="C10" s="109">
        <f>RATING!$C$136</f>
        <v>0</v>
      </c>
    </row>
    <row r="11" spans="2:3" ht="25.8" x14ac:dyDescent="0.95">
      <c r="B11" s="34" t="s">
        <v>9</v>
      </c>
      <c r="C11" s="109">
        <f>RATING!$C$171</f>
        <v>0</v>
      </c>
    </row>
    <row r="12" spans="2:3" ht="25.8" x14ac:dyDescent="0.95">
      <c r="B12" s="34" t="s">
        <v>11</v>
      </c>
      <c r="C12" s="109">
        <f>RATING!$C$190</f>
        <v>0</v>
      </c>
    </row>
    <row r="13" spans="2:3" ht="25.8" x14ac:dyDescent="0.95">
      <c r="B13" s="62" t="s">
        <v>13</v>
      </c>
      <c r="C13" s="108">
        <f>RATING!$C$197</f>
        <v>0</v>
      </c>
    </row>
    <row r="14" spans="2:3" ht="25.8" x14ac:dyDescent="0.95">
      <c r="B14" s="62" t="s">
        <v>14</v>
      </c>
      <c r="C14" s="108">
        <f>RATING!$C$234</f>
        <v>0</v>
      </c>
    </row>
    <row r="15" spans="2:3" ht="25.8" x14ac:dyDescent="0.95">
      <c r="B15" s="62" t="s">
        <v>15</v>
      </c>
      <c r="C15" s="108">
        <f>RATING!$C$259</f>
        <v>0</v>
      </c>
    </row>
    <row r="16" spans="2:3" ht="25.8" x14ac:dyDescent="0.95">
      <c r="B16" s="69" t="s">
        <v>16</v>
      </c>
      <c r="C16" s="107">
        <f>RATING!$C$294</f>
        <v>0</v>
      </c>
    </row>
    <row r="17" spans="2:3" ht="25.8" x14ac:dyDescent="0.95">
      <c r="B17" s="69" t="s">
        <v>17</v>
      </c>
      <c r="C17" s="107">
        <f>RATING!$C$342</f>
        <v>0</v>
      </c>
    </row>
    <row r="18" spans="2:3" ht="25.8" x14ac:dyDescent="0.95">
      <c r="B18" s="69" t="s">
        <v>18</v>
      </c>
      <c r="C18" s="107">
        <f>RATING!$C$362</f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RATING</vt:lpstr>
      <vt:lpstr>RESULT</vt:lpstr>
      <vt:lpstr>RATING!_Toc5003476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JJG</dc:creator>
  <cp:lastModifiedBy>Jean-Jacques Goussard</cp:lastModifiedBy>
  <dcterms:created xsi:type="dcterms:W3CDTF">2019-08-14T14:10:50Z</dcterms:created>
  <dcterms:modified xsi:type="dcterms:W3CDTF">2021-04-23T06:14:48Z</dcterms:modified>
</cp:coreProperties>
</file>